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5315" windowHeight="8445" activeTab="2"/>
  </bookViews>
  <sheets>
    <sheet name="Лист1" sheetId="1" r:id="rId1"/>
    <sheet name="Лист2" sheetId="2" r:id="rId2"/>
    <sheet name="Лист3" sheetId="3" r:id="rId3"/>
    <sheet name="Лист4" sheetId="4" r:id="rId4"/>
    <sheet name="Лист5" sheetId="5" r:id="rId5"/>
  </sheets>
  <calcPr calcId="145621"/>
</workbook>
</file>

<file path=xl/calcChain.xml><?xml version="1.0" encoding="utf-8"?>
<calcChain xmlns="http://schemas.openxmlformats.org/spreadsheetml/2006/main">
  <c r="L24" i="2" l="1"/>
  <c r="K24" i="2"/>
  <c r="J24" i="2"/>
  <c r="I24" i="2"/>
  <c r="H24" i="2"/>
  <c r="G24" i="2"/>
  <c r="L26" i="2" s="1"/>
  <c r="F24" i="2"/>
  <c r="E24" i="2"/>
  <c r="J26" i="2" s="1"/>
  <c r="D24" i="2"/>
  <c r="C24" i="2"/>
  <c r="H26" i="2" s="1"/>
  <c r="G58" i="3"/>
  <c r="F58" i="3"/>
  <c r="E58" i="3"/>
  <c r="D58" i="3"/>
  <c r="C58" i="3"/>
  <c r="G57" i="3"/>
  <c r="F57" i="3"/>
  <c r="E57" i="3"/>
  <c r="D57" i="3"/>
  <c r="C57" i="3"/>
  <c r="G38" i="3"/>
  <c r="F38" i="3"/>
  <c r="E38" i="3"/>
  <c r="D38" i="3"/>
  <c r="C38" i="3"/>
  <c r="G24" i="3"/>
  <c r="F24" i="3"/>
  <c r="E24" i="3"/>
  <c r="D24" i="3"/>
  <c r="C24" i="3"/>
  <c r="E22" i="3"/>
  <c r="G19" i="3"/>
  <c r="G21" i="3" s="1"/>
  <c r="F19" i="3"/>
  <c r="F21" i="3" s="1"/>
  <c r="E19" i="3"/>
  <c r="E21" i="3" s="1"/>
  <c r="D19" i="3"/>
  <c r="D21" i="3" s="1"/>
  <c r="C19" i="3"/>
  <c r="C21" i="3" s="1"/>
  <c r="K26" i="2" l="1"/>
  <c r="I26" i="2"/>
</calcChain>
</file>

<file path=xl/sharedStrings.xml><?xml version="1.0" encoding="utf-8"?>
<sst xmlns="http://schemas.openxmlformats.org/spreadsheetml/2006/main" count="200" uniqueCount="116">
  <si>
    <t>Хозяйственные операции за январь (Таблица 2)</t>
  </si>
  <si>
    <t>№</t>
  </si>
  <si>
    <t>Содержание хозяйственной операции</t>
  </si>
  <si>
    <t>Варианты</t>
  </si>
  <si>
    <t>Корреспонденция счетов</t>
  </si>
  <si>
    <t>Дебет</t>
  </si>
  <si>
    <t>Кредит</t>
  </si>
  <si>
    <t>С расчетного счета перечислены денежные средства в оплату счетов ООО "Лес"</t>
  </si>
  <si>
    <t>Введен в эксплуатацию объект основных средств</t>
  </si>
  <si>
    <t>В основное производство отпущены материалы со склада</t>
  </si>
  <si>
    <t>Для общепроизводственных целей со склада отпущен хозяйственный инвентарь</t>
  </si>
  <si>
    <t>Учредители внесли деньги на р/ счет в счет погашения задолженности по вкладам</t>
  </si>
  <si>
    <t xml:space="preserve">Поступили на склад материалы от ООО "Лес" </t>
  </si>
  <si>
    <t xml:space="preserve"> Поступили на склад полуфабрикаты от ООО "Лес"</t>
  </si>
  <si>
    <t>Оплачена с р/счета задолженность перед ООО "Лес" за полуфабрикаты</t>
  </si>
  <si>
    <t>Начислена амортизация производственного оборудования</t>
  </si>
  <si>
    <t>На р/счет поступили денежные средства от покупателей</t>
  </si>
  <si>
    <t>Начислена амортизация по основным средствам общехозяйственного назначения</t>
  </si>
  <si>
    <t>Начислена з/плата рабочим основного производства</t>
  </si>
  <si>
    <t>Начислен ЕСН и взносы на ОПС с з/платы рабочих</t>
  </si>
  <si>
    <t>Удержан НДФЛ из з/платы рабочих</t>
  </si>
  <si>
    <t>Перечислены с р/сч денежные средства в погашение задолженности по ЕСН и ОПС</t>
  </si>
  <si>
    <t>Перечислен в бюджет НДФЛ</t>
  </si>
  <si>
    <t>В кассу с р/счета поступили денежные ср-ва на зарплату и командировочные расходы</t>
  </si>
  <si>
    <t>Удержен банком 1 процент за выдачу наличных</t>
  </si>
  <si>
    <t>Выдана з/плата рабочим</t>
  </si>
  <si>
    <t>Невыданные суммы з/платы депонированы</t>
  </si>
  <si>
    <t>Депонированные суммы сданы на р/счет</t>
  </si>
  <si>
    <t>Выдано из кассы на командировочные расходы</t>
  </si>
  <si>
    <t>На р/счет зачислен краткосрочный банковский кредит</t>
  </si>
  <si>
    <t>Перечислены с р/сч денежные средства в погашение задолженности перед ООО Лес</t>
  </si>
  <si>
    <t>Поступил инвентарь от ООО "Ветер"</t>
  </si>
  <si>
    <t>Оплачены счета ООО "Ветер"</t>
  </si>
  <si>
    <t>Неиспользованные подотченные суммы возвращены в кассу</t>
  </si>
  <si>
    <t>Израсходованные п/отчетные суммы отнесены на общехозяйственные расходы</t>
  </si>
  <si>
    <t>Сформирован резерв на ремонт производственных основных средств</t>
  </si>
  <si>
    <t>Погашен долгосрочный банковский кредит с расчетного счета</t>
  </si>
  <si>
    <t>Начислены % ( за месяц) за пользование кредитом  из расчета 10% годовых</t>
  </si>
  <si>
    <t>Перечислены % за пользование кредитом</t>
  </si>
  <si>
    <t>Списаны общепроизводственные расходы на затраты основного производства</t>
  </si>
  <si>
    <t>Учтены потери от брака , на ликвидацию брака отпущены материалы со склада</t>
  </si>
  <si>
    <t>Выпущена из основного производства готовая продукция</t>
  </si>
  <si>
    <t>Часть готовой продукции была продана (ее себестомость отнесена на продажи)</t>
  </si>
  <si>
    <t>Списаны общехозяйственные расходы на счет Продажи</t>
  </si>
  <si>
    <t>Продукция реализована покупателю с учетом НДС</t>
  </si>
  <si>
    <t>Начислен НДС в бюджет с выручки от продаж</t>
  </si>
  <si>
    <t>Определен финансовый результат от продажи</t>
  </si>
  <si>
    <t>Поступили деньги от покупателя на расчетный счет</t>
  </si>
  <si>
    <t>Начислены штрафы за нарушение условий договора</t>
  </si>
  <si>
    <t>Перечислены штрафы</t>
  </si>
  <si>
    <t xml:space="preserve">Ликвидирован объект ОС с начисленной амортизацией 10 000 </t>
  </si>
  <si>
    <t xml:space="preserve">Оприходованы материалы </t>
  </si>
  <si>
    <t>Списаны прочие доходы(расходы) на финансовый результат</t>
  </si>
  <si>
    <t>Начислен налог на прибыль 20%</t>
  </si>
  <si>
    <t>Ведомость остатков по счетам на 01.01.ХХ (Таблица1)</t>
  </si>
  <si>
    <t xml:space="preserve">Номер счета </t>
  </si>
  <si>
    <t>Название счета</t>
  </si>
  <si>
    <t>Сумма остатка, руб.</t>
  </si>
  <si>
    <t>01</t>
  </si>
  <si>
    <t>Основные средства</t>
  </si>
  <si>
    <t>02</t>
  </si>
  <si>
    <t>Амортизация основных средств</t>
  </si>
  <si>
    <t>08</t>
  </si>
  <si>
    <t>Вложения во внеоборотные активы</t>
  </si>
  <si>
    <t>Материалы</t>
  </si>
  <si>
    <t>Основное производство</t>
  </si>
  <si>
    <t>Готовая продукция</t>
  </si>
  <si>
    <t>Касса</t>
  </si>
  <si>
    <t>Расчетный счет</t>
  </si>
  <si>
    <t>Расчеты с поставщиками и подрядчиками</t>
  </si>
  <si>
    <t>Расчеты с покупателями и заказчиками</t>
  </si>
  <si>
    <t>Расчеты по долгосрочным кредитам и займам</t>
  </si>
  <si>
    <t>Расчеты по налогам и сборам</t>
  </si>
  <si>
    <t>Расчеты с учредителями</t>
  </si>
  <si>
    <t>Уставный капитал</t>
  </si>
  <si>
    <t>Добавочный капитал</t>
  </si>
  <si>
    <t>Нераспределенная прибыль</t>
  </si>
  <si>
    <t>Итого</t>
  </si>
  <si>
    <t>1. Ознакомтесь с ведомостью остатков по счетам на начало года (Таблица1)</t>
  </si>
  <si>
    <t>2. Заполните столбец 3 бланка формы №1 (Бухгалтерский баланс) в тыс. руб.</t>
  </si>
  <si>
    <t>3. Ознакомтесь с хозяйственными операциями за январь. (Таблица2)</t>
  </si>
  <si>
    <t>3. На основании данных Таблицы 2  оформите в Журнале хозяйственных операций</t>
  </si>
  <si>
    <t>бухгалтерские проводки за январь ( в рублях).</t>
  </si>
  <si>
    <t>Корреспондирующие счета</t>
  </si>
  <si>
    <t>Сумма, руб.</t>
  </si>
  <si>
    <t>4.На основании данных Таблицы 1 откройте счета (напишите начальные сальдо)</t>
  </si>
  <si>
    <t xml:space="preserve">5. На основании Журнала хозяйственных операций разнесите суммы по счетам. </t>
  </si>
  <si>
    <t>(Если в таблице1 нет по необходимому счету остатка на начало года, то он равен 0.)</t>
  </si>
  <si>
    <t>6.Посчитайте обороты по счетам за период.</t>
  </si>
  <si>
    <t>7. Посчитайте остатки по счетам на конец месяца.</t>
  </si>
  <si>
    <t>8.Заполните столбец 4 формы №1( Бухгалтерский баланс) в тыс. руб.</t>
  </si>
  <si>
    <t>9. Заполните столбец за отчетный период формы №2 (Отчет о прибылях и убытках)</t>
  </si>
  <si>
    <t>20</t>
  </si>
  <si>
    <t>10</t>
  </si>
  <si>
    <t>25</t>
  </si>
  <si>
    <t>75</t>
  </si>
  <si>
    <t>60</t>
  </si>
  <si>
    <t>51</t>
  </si>
  <si>
    <t>62</t>
  </si>
  <si>
    <t>70</t>
  </si>
  <si>
    <t>69</t>
  </si>
  <si>
    <t>68</t>
  </si>
  <si>
    <t>43</t>
  </si>
  <si>
    <t>26</t>
  </si>
  <si>
    <t>50</t>
  </si>
  <si>
    <t>76</t>
  </si>
  <si>
    <t>91</t>
  </si>
  <si>
    <t>71</t>
  </si>
  <si>
    <t>66</t>
  </si>
  <si>
    <t>67</t>
  </si>
  <si>
    <t>28</t>
  </si>
  <si>
    <t>90</t>
  </si>
  <si>
    <t>01выб</t>
  </si>
  <si>
    <t>2</t>
  </si>
  <si>
    <t>96</t>
  </si>
  <si>
    <t>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</si>
</sst>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color indexed="10"/>
      <name val="Arial Cyr"/>
      <charset val="204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1" xfId="0" applyBorder="1"/>
    <xf numFmtId="49" fontId="0" fillId="0" borderId="0" xfId="0" applyNumberFormat="1" applyAlignment="1">
      <alignment horizontal="right"/>
    </xf>
    <xf numFmtId="3" fontId="0" fillId="0" borderId="0" xfId="0" applyNumberFormat="1"/>
    <xf numFmtId="3" fontId="0" fillId="0" borderId="1" xfId="0" applyNumberFormat="1" applyBorder="1"/>
    <xf numFmtId="0" fontId="3" fillId="0" borderId="0" xfId="0" applyFont="1"/>
    <xf numFmtId="2" fontId="1" fillId="0" borderId="0" xfId="0" applyNumberFormat="1" applyFont="1"/>
    <xf numFmtId="49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J4" sqref="J4"/>
    </sheetView>
  </sheetViews>
  <sheetFormatPr defaultRowHeight="15" x14ac:dyDescent="0.25"/>
  <sheetData>
    <row r="1" spans="1:8" x14ac:dyDescent="0.25">
      <c r="A1" t="s">
        <v>78</v>
      </c>
    </row>
    <row r="2" spans="1:8" x14ac:dyDescent="0.25">
      <c r="A2" t="s">
        <v>79</v>
      </c>
    </row>
    <row r="3" spans="1:8" x14ac:dyDescent="0.25">
      <c r="A3" t="s">
        <v>80</v>
      </c>
    </row>
    <row r="4" spans="1:8" x14ac:dyDescent="0.25">
      <c r="A4" t="s">
        <v>81</v>
      </c>
    </row>
    <row r="5" spans="1:8" x14ac:dyDescent="0.25">
      <c r="A5" t="s">
        <v>82</v>
      </c>
    </row>
    <row r="7" spans="1:8" x14ac:dyDescent="0.25">
      <c r="A7" t="s">
        <v>1</v>
      </c>
      <c r="B7" t="s">
        <v>2</v>
      </c>
      <c r="F7" t="s">
        <v>83</v>
      </c>
      <c r="H7" t="s">
        <v>84</v>
      </c>
    </row>
    <row r="8" spans="1:8" x14ac:dyDescent="0.25">
      <c r="F8" t="s">
        <v>5</v>
      </c>
      <c r="G8" t="s">
        <v>6</v>
      </c>
    </row>
    <row r="9" spans="1:8" x14ac:dyDescent="0.25">
      <c r="A9">
        <v>1</v>
      </c>
    </row>
    <row r="10" spans="1:8" x14ac:dyDescent="0.25">
      <c r="A10">
        <v>2</v>
      </c>
    </row>
    <row r="12" spans="1:8" x14ac:dyDescent="0.25">
      <c r="A12" t="s">
        <v>85</v>
      </c>
    </row>
    <row r="13" spans="1:8" x14ac:dyDescent="0.25">
      <c r="A13" t="s">
        <v>86</v>
      </c>
    </row>
    <row r="14" spans="1:8" x14ac:dyDescent="0.25">
      <c r="A14" t="s">
        <v>87</v>
      </c>
    </row>
    <row r="15" spans="1:8" x14ac:dyDescent="0.25">
      <c r="A15" t="s">
        <v>88</v>
      </c>
    </row>
    <row r="16" spans="1:8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2" workbookViewId="0">
      <selection activeCell="C11" sqref="C11"/>
    </sheetView>
  </sheetViews>
  <sheetFormatPr defaultRowHeight="15" x14ac:dyDescent="0.25"/>
  <cols>
    <col min="1" max="1" width="12.85546875" customWidth="1"/>
    <col min="2" max="2" width="41.42578125" customWidth="1"/>
    <col min="3" max="12" width="12.7109375" bestFit="1" customWidth="1"/>
  </cols>
  <sheetData>
    <row r="1" spans="1:12" x14ac:dyDescent="0.25">
      <c r="A1" t="s">
        <v>54</v>
      </c>
    </row>
    <row r="2" spans="1:12" x14ac:dyDescent="0.25">
      <c r="A2" t="s">
        <v>55</v>
      </c>
      <c r="B2" t="s">
        <v>56</v>
      </c>
      <c r="C2" t="s">
        <v>57</v>
      </c>
    </row>
    <row r="3" spans="1:12" x14ac:dyDescent="0.25">
      <c r="C3" t="s">
        <v>5</v>
      </c>
      <c r="G3" s="2"/>
      <c r="H3" t="s">
        <v>6</v>
      </c>
    </row>
    <row r="4" spans="1:12" x14ac:dyDescent="0.25">
      <c r="C4">
        <v>1</v>
      </c>
      <c r="D4">
        <v>2</v>
      </c>
      <c r="E4">
        <v>3</v>
      </c>
      <c r="F4">
        <v>4</v>
      </c>
      <c r="G4" s="2">
        <v>5</v>
      </c>
      <c r="H4">
        <v>1</v>
      </c>
      <c r="I4">
        <v>2</v>
      </c>
      <c r="J4">
        <v>3</v>
      </c>
      <c r="K4">
        <v>4</v>
      </c>
      <c r="L4">
        <v>5</v>
      </c>
    </row>
    <row r="5" spans="1:12" x14ac:dyDescent="0.25">
      <c r="A5" s="3" t="s">
        <v>58</v>
      </c>
      <c r="B5" t="s">
        <v>59</v>
      </c>
      <c r="C5" s="4">
        <v>11810000</v>
      </c>
      <c r="D5" s="4">
        <v>12120000</v>
      </c>
      <c r="E5" s="4">
        <v>10082000</v>
      </c>
      <c r="F5" s="4">
        <v>11780000</v>
      </c>
      <c r="G5" s="5">
        <v>12340000</v>
      </c>
      <c r="H5" s="4"/>
      <c r="I5" s="4"/>
      <c r="J5" s="4"/>
      <c r="K5" s="4"/>
      <c r="L5" s="4"/>
    </row>
    <row r="6" spans="1:12" x14ac:dyDescent="0.25">
      <c r="A6" s="3" t="s">
        <v>60</v>
      </c>
      <c r="B6" t="s">
        <v>61</v>
      </c>
      <c r="C6" s="4"/>
      <c r="D6" s="4"/>
      <c r="E6" s="4"/>
      <c r="F6" s="4"/>
      <c r="G6" s="5"/>
      <c r="H6" s="4">
        <v>1620000</v>
      </c>
      <c r="I6" s="4">
        <v>1735000</v>
      </c>
      <c r="J6" s="4">
        <v>1450000</v>
      </c>
      <c r="K6" s="4">
        <v>1590000</v>
      </c>
      <c r="L6" s="4">
        <v>1725000</v>
      </c>
    </row>
    <row r="7" spans="1:12" x14ac:dyDescent="0.25">
      <c r="A7" s="3" t="s">
        <v>62</v>
      </c>
      <c r="B7" t="s">
        <v>63</v>
      </c>
      <c r="C7" s="4">
        <v>815000</v>
      </c>
      <c r="D7" s="4">
        <v>865000</v>
      </c>
      <c r="E7" s="4">
        <v>785000</v>
      </c>
      <c r="F7" s="4">
        <v>921000</v>
      </c>
      <c r="G7" s="5">
        <v>765000</v>
      </c>
      <c r="H7" s="4"/>
      <c r="I7" s="4"/>
      <c r="J7" s="4"/>
      <c r="K7" s="4"/>
      <c r="L7" s="4"/>
    </row>
    <row r="8" spans="1:12" x14ac:dyDescent="0.25">
      <c r="A8">
        <v>10</v>
      </c>
      <c r="B8" t="s">
        <v>64</v>
      </c>
      <c r="C8" s="4">
        <v>2068500</v>
      </c>
      <c r="D8" s="4">
        <v>1085200</v>
      </c>
      <c r="E8" s="4">
        <v>1825000</v>
      </c>
      <c r="F8" s="4">
        <v>1753600</v>
      </c>
      <c r="G8" s="5">
        <v>1642500</v>
      </c>
      <c r="H8" s="4"/>
      <c r="I8" s="4"/>
      <c r="J8" s="4"/>
      <c r="K8" s="4"/>
      <c r="L8" s="4"/>
    </row>
    <row r="9" spans="1:12" x14ac:dyDescent="0.25">
      <c r="A9">
        <v>20</v>
      </c>
      <c r="B9" t="s">
        <v>65</v>
      </c>
      <c r="C9" s="4">
        <v>25000</v>
      </c>
      <c r="D9" s="4">
        <v>24000</v>
      </c>
      <c r="E9" s="4">
        <v>26000</v>
      </c>
      <c r="F9" s="4">
        <v>23000</v>
      </c>
      <c r="G9" s="5">
        <v>27000</v>
      </c>
      <c r="H9" s="4"/>
      <c r="I9" s="4"/>
      <c r="J9" s="4"/>
      <c r="K9" s="4"/>
      <c r="L9" s="4"/>
    </row>
    <row r="10" spans="1:12" x14ac:dyDescent="0.25">
      <c r="A10">
        <v>43</v>
      </c>
      <c r="B10" t="s">
        <v>66</v>
      </c>
      <c r="C10" s="4">
        <v>14000</v>
      </c>
      <c r="D10" s="4">
        <v>15000</v>
      </c>
      <c r="E10" s="4">
        <v>13000</v>
      </c>
      <c r="F10" s="4">
        <v>15500</v>
      </c>
      <c r="G10" s="5">
        <v>16000</v>
      </c>
      <c r="H10" s="4"/>
      <c r="I10" s="4"/>
      <c r="J10" s="4"/>
      <c r="K10" s="4"/>
      <c r="L10" s="4"/>
    </row>
    <row r="11" spans="1:12" x14ac:dyDescent="0.25">
      <c r="A11">
        <v>50</v>
      </c>
      <c r="B11" t="s">
        <v>67</v>
      </c>
      <c r="C11" s="4">
        <v>3500</v>
      </c>
      <c r="D11" s="4">
        <v>2500</v>
      </c>
      <c r="E11" s="4">
        <v>1500</v>
      </c>
      <c r="F11" s="4">
        <v>3000</v>
      </c>
      <c r="G11" s="5">
        <v>2800</v>
      </c>
      <c r="H11" s="4"/>
      <c r="I11" s="4"/>
      <c r="J11" s="4"/>
      <c r="K11" s="4"/>
      <c r="L11" s="4"/>
    </row>
    <row r="12" spans="1:12" x14ac:dyDescent="0.25">
      <c r="A12">
        <v>51</v>
      </c>
      <c r="B12" t="s">
        <v>68</v>
      </c>
      <c r="C12" s="4">
        <v>1762000</v>
      </c>
      <c r="D12" s="4">
        <v>1852000</v>
      </c>
      <c r="E12" s="4">
        <v>1682500</v>
      </c>
      <c r="F12" s="4">
        <v>1856020</v>
      </c>
      <c r="G12" s="5">
        <v>1865430</v>
      </c>
      <c r="H12" s="4"/>
      <c r="I12" s="4"/>
      <c r="J12" s="4"/>
      <c r="K12" s="4"/>
      <c r="L12" s="4"/>
    </row>
    <row r="13" spans="1:12" x14ac:dyDescent="0.25">
      <c r="A13">
        <v>60</v>
      </c>
      <c r="B13" t="s">
        <v>69</v>
      </c>
      <c r="C13" s="4"/>
      <c r="D13" s="4"/>
      <c r="E13" s="4"/>
      <c r="F13" s="4"/>
      <c r="G13" s="5"/>
      <c r="H13" s="4">
        <v>960000</v>
      </c>
      <c r="I13" s="4">
        <v>870000</v>
      </c>
      <c r="J13" s="4">
        <v>680500</v>
      </c>
      <c r="K13" s="4">
        <v>785000</v>
      </c>
      <c r="L13" s="4">
        <v>985000</v>
      </c>
    </row>
    <row r="14" spans="1:12" x14ac:dyDescent="0.25">
      <c r="A14">
        <v>62</v>
      </c>
      <c r="B14" t="s">
        <v>70</v>
      </c>
      <c r="C14" s="4">
        <v>863000</v>
      </c>
      <c r="D14" s="4">
        <v>965400</v>
      </c>
      <c r="E14" s="4">
        <v>785000</v>
      </c>
      <c r="F14" s="4">
        <v>986000</v>
      </c>
      <c r="G14" s="5">
        <v>968000</v>
      </c>
      <c r="H14" s="4"/>
      <c r="I14" s="4"/>
      <c r="J14" s="4"/>
      <c r="K14" s="4"/>
      <c r="L14" s="4"/>
    </row>
    <row r="15" spans="1:12" x14ac:dyDescent="0.25">
      <c r="A15">
        <v>67</v>
      </c>
      <c r="B15" t="s">
        <v>71</v>
      </c>
      <c r="C15" s="4"/>
      <c r="D15" s="4"/>
      <c r="E15" s="4"/>
      <c r="F15" s="4"/>
      <c r="G15" s="5"/>
      <c r="H15" s="4">
        <v>200000</v>
      </c>
      <c r="I15" s="4">
        <v>180000</v>
      </c>
      <c r="J15" s="4">
        <v>170000</v>
      </c>
      <c r="K15" s="4">
        <v>150000</v>
      </c>
      <c r="L15" s="4">
        <v>140000</v>
      </c>
    </row>
    <row r="16" spans="1:12" x14ac:dyDescent="0.25">
      <c r="A16">
        <v>68</v>
      </c>
      <c r="B16" t="s">
        <v>72</v>
      </c>
      <c r="C16" s="4"/>
      <c r="D16" s="4"/>
      <c r="E16" s="4"/>
      <c r="F16" s="4"/>
      <c r="G16" s="5"/>
      <c r="H16" s="4">
        <v>32000</v>
      </c>
      <c r="I16" s="4">
        <v>28500</v>
      </c>
      <c r="J16" s="4">
        <v>36000</v>
      </c>
      <c r="K16" s="4">
        <v>45000</v>
      </c>
      <c r="L16" s="4">
        <v>38000</v>
      </c>
    </row>
    <row r="17" spans="1:12" x14ac:dyDescent="0.25">
      <c r="A17">
        <v>75</v>
      </c>
      <c r="B17" t="s">
        <v>73</v>
      </c>
      <c r="C17" s="4">
        <v>100000</v>
      </c>
      <c r="D17" s="4">
        <v>150000</v>
      </c>
      <c r="E17" s="4">
        <v>120000</v>
      </c>
      <c r="F17" s="4">
        <v>125000</v>
      </c>
      <c r="G17" s="5">
        <v>126000</v>
      </c>
      <c r="H17" s="4"/>
      <c r="I17" s="4"/>
      <c r="J17" s="4"/>
      <c r="K17" s="4"/>
      <c r="L17" s="4"/>
    </row>
    <row r="18" spans="1:12" x14ac:dyDescent="0.25">
      <c r="A18">
        <v>80</v>
      </c>
      <c r="B18" t="s">
        <v>74</v>
      </c>
      <c r="C18" s="4"/>
      <c r="D18" s="4"/>
      <c r="E18" s="4"/>
      <c r="F18" s="4"/>
      <c r="G18" s="5"/>
      <c r="H18" s="4">
        <v>11000000</v>
      </c>
      <c r="I18" s="4">
        <v>12000000</v>
      </c>
      <c r="J18" s="4">
        <v>10000000</v>
      </c>
      <c r="K18" s="4">
        <v>11000000</v>
      </c>
      <c r="L18" s="4">
        <v>12500000</v>
      </c>
    </row>
    <row r="19" spans="1:12" x14ac:dyDescent="0.25">
      <c r="A19">
        <v>83</v>
      </c>
      <c r="B19" t="s">
        <v>75</v>
      </c>
      <c r="C19" s="4"/>
      <c r="D19" s="4"/>
      <c r="E19" s="4"/>
      <c r="F19" s="4"/>
      <c r="G19" s="5"/>
      <c r="H19" s="4">
        <v>449000</v>
      </c>
      <c r="I19" s="4">
        <v>450000</v>
      </c>
      <c r="J19" s="4">
        <v>495000</v>
      </c>
      <c r="K19" s="4">
        <v>429000</v>
      </c>
      <c r="L19" s="4">
        <v>456000</v>
      </c>
    </row>
    <row r="20" spans="1:12" x14ac:dyDescent="0.25">
      <c r="A20">
        <v>84</v>
      </c>
      <c r="B20" t="s">
        <v>76</v>
      </c>
      <c r="C20" s="4"/>
      <c r="D20" s="4"/>
      <c r="E20" s="4"/>
      <c r="F20" s="4"/>
      <c r="G20" s="5"/>
      <c r="H20" s="4">
        <v>3200000</v>
      </c>
      <c r="I20" s="4">
        <v>1815600</v>
      </c>
      <c r="J20" s="4">
        <v>2488500</v>
      </c>
      <c r="K20" s="4">
        <v>3464120</v>
      </c>
      <c r="L20" s="4">
        <v>1908730</v>
      </c>
    </row>
    <row r="21" spans="1:12" x14ac:dyDescent="0.25"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1:12" x14ac:dyDescent="0.25"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 x14ac:dyDescent="0.25"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 x14ac:dyDescent="0.25">
      <c r="B24" t="s">
        <v>77</v>
      </c>
      <c r="C24" s="4">
        <f t="shared" ref="C24:L24" si="0">SUM(C5:C20)</f>
        <v>17461000</v>
      </c>
      <c r="D24" s="4">
        <f t="shared" si="0"/>
        <v>17079100</v>
      </c>
      <c r="E24" s="4">
        <f t="shared" si="0"/>
        <v>15320000</v>
      </c>
      <c r="F24" s="4">
        <f t="shared" si="0"/>
        <v>17463120</v>
      </c>
      <c r="G24" s="4">
        <f t="shared" si="0"/>
        <v>17752730</v>
      </c>
      <c r="H24" s="4">
        <f t="shared" si="0"/>
        <v>17461000</v>
      </c>
      <c r="I24" s="4">
        <f t="shared" si="0"/>
        <v>17079100</v>
      </c>
      <c r="J24" s="4">
        <f t="shared" si="0"/>
        <v>15320000</v>
      </c>
      <c r="K24" s="4">
        <f t="shared" si="0"/>
        <v>17463120</v>
      </c>
      <c r="L24" s="4">
        <f t="shared" si="0"/>
        <v>17752730</v>
      </c>
    </row>
    <row r="25" spans="1:12" x14ac:dyDescent="0.25"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1:12" x14ac:dyDescent="0.25">
      <c r="C26" s="4"/>
      <c r="D26" s="4"/>
      <c r="E26" s="4"/>
      <c r="F26" s="4"/>
      <c r="G26" s="4"/>
      <c r="H26" s="4">
        <f>C24-H24</f>
        <v>0</v>
      </c>
      <c r="I26" s="4">
        <f>D24-I24</f>
        <v>0</v>
      </c>
      <c r="J26" s="4">
        <f>E24-J24</f>
        <v>0</v>
      </c>
      <c r="K26" s="4">
        <f>F24-K24</f>
        <v>0</v>
      </c>
      <c r="L26" s="4">
        <f>G24-L24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workbookViewId="0">
      <selection activeCell="B39" sqref="B39"/>
    </sheetView>
  </sheetViews>
  <sheetFormatPr defaultRowHeight="15" x14ac:dyDescent="0.25"/>
  <cols>
    <col min="1" max="1" width="9.28515625" bestFit="1" customWidth="1"/>
    <col min="2" max="2" width="79.140625" customWidth="1"/>
    <col min="3" max="7" width="10.28515625" bestFit="1" customWidth="1"/>
  </cols>
  <sheetData>
    <row r="1" spans="1:10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" t="s">
        <v>1</v>
      </c>
      <c r="B3" s="1" t="s">
        <v>2</v>
      </c>
      <c r="C3" s="1" t="s">
        <v>3</v>
      </c>
      <c r="D3" s="1"/>
      <c r="E3" s="1"/>
      <c r="F3" s="1"/>
      <c r="G3" s="1"/>
      <c r="H3" s="1" t="s">
        <v>4</v>
      </c>
      <c r="I3" s="1"/>
      <c r="J3" s="1"/>
    </row>
    <row r="4" spans="1:10" x14ac:dyDescent="0.25">
      <c r="A4" s="1"/>
      <c r="B4" s="1"/>
      <c r="C4" s="1">
        <v>1</v>
      </c>
      <c r="D4" s="1">
        <v>2</v>
      </c>
      <c r="E4" s="1">
        <v>3</v>
      </c>
      <c r="F4" s="1">
        <v>4</v>
      </c>
      <c r="G4" s="1">
        <v>5</v>
      </c>
      <c r="H4" s="1" t="s">
        <v>5</v>
      </c>
      <c r="I4" s="1" t="s">
        <v>6</v>
      </c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1">
        <v>1</v>
      </c>
      <c r="B6" s="1" t="s">
        <v>7</v>
      </c>
      <c r="C6" s="1">
        <v>730000</v>
      </c>
      <c r="D6" s="1">
        <v>690000</v>
      </c>
      <c r="E6" s="1">
        <v>570000</v>
      </c>
      <c r="F6" s="1">
        <v>712000</v>
      </c>
      <c r="G6" s="1">
        <v>640000</v>
      </c>
      <c r="H6" s="8">
        <v>60</v>
      </c>
      <c r="I6" s="8">
        <v>51</v>
      </c>
      <c r="J6" s="1"/>
    </row>
    <row r="7" spans="1:10" x14ac:dyDescent="0.25">
      <c r="A7" s="1">
        <v>2</v>
      </c>
      <c r="B7" s="1" t="s">
        <v>8</v>
      </c>
      <c r="C7" s="1">
        <v>300000</v>
      </c>
      <c r="D7" s="1">
        <v>310000</v>
      </c>
      <c r="E7" s="1">
        <v>280000</v>
      </c>
      <c r="F7" s="1">
        <v>265000</v>
      </c>
      <c r="G7" s="1">
        <v>302000</v>
      </c>
      <c r="H7" s="8" t="s">
        <v>58</v>
      </c>
      <c r="I7" s="8">
        <v>8</v>
      </c>
      <c r="J7" s="1"/>
    </row>
    <row r="8" spans="1:10" x14ac:dyDescent="0.25">
      <c r="A8" s="1">
        <v>3</v>
      </c>
      <c r="B8" s="1" t="s">
        <v>9</v>
      </c>
      <c r="C8" s="1">
        <v>780000</v>
      </c>
      <c r="D8" s="1">
        <v>760000</v>
      </c>
      <c r="E8" s="1">
        <v>790000</v>
      </c>
      <c r="F8" s="1">
        <v>690000</v>
      </c>
      <c r="G8" s="1">
        <v>770000</v>
      </c>
      <c r="H8" s="8" t="s">
        <v>92</v>
      </c>
      <c r="I8" s="8" t="s">
        <v>93</v>
      </c>
      <c r="J8" s="1"/>
    </row>
    <row r="9" spans="1:10" x14ac:dyDescent="0.25">
      <c r="A9" s="1">
        <v>4</v>
      </c>
      <c r="B9" s="1" t="s">
        <v>10</v>
      </c>
      <c r="C9" s="1">
        <v>2300</v>
      </c>
      <c r="D9" s="1">
        <v>2200</v>
      </c>
      <c r="E9" s="1">
        <v>2500</v>
      </c>
      <c r="F9" s="1">
        <v>2400</v>
      </c>
      <c r="G9" s="1">
        <v>2350</v>
      </c>
      <c r="H9" s="8" t="s">
        <v>94</v>
      </c>
      <c r="I9" s="8" t="s">
        <v>93</v>
      </c>
      <c r="J9" s="1"/>
    </row>
    <row r="10" spans="1:10" x14ac:dyDescent="0.25">
      <c r="A10" s="1">
        <v>5</v>
      </c>
      <c r="B10" s="1" t="s">
        <v>11</v>
      </c>
      <c r="C10" s="1">
        <v>90000</v>
      </c>
      <c r="D10" s="1">
        <v>52000</v>
      </c>
      <c r="E10" s="1">
        <v>48000</v>
      </c>
      <c r="F10" s="1">
        <v>94000</v>
      </c>
      <c r="G10" s="1">
        <v>82000</v>
      </c>
      <c r="H10" s="8" t="s">
        <v>97</v>
      </c>
      <c r="I10" s="8" t="s">
        <v>95</v>
      </c>
      <c r="J10" s="1"/>
    </row>
    <row r="11" spans="1:10" x14ac:dyDescent="0.25">
      <c r="A11" s="1">
        <v>6</v>
      </c>
      <c r="B11" s="1" t="s">
        <v>12</v>
      </c>
      <c r="C11" s="1">
        <v>1300000</v>
      </c>
      <c r="D11" s="1">
        <v>1200000</v>
      </c>
      <c r="E11" s="1">
        <v>1100000</v>
      </c>
      <c r="F11" s="1">
        <v>1250000</v>
      </c>
      <c r="G11" s="1">
        <v>1350000</v>
      </c>
      <c r="H11" s="8" t="s">
        <v>93</v>
      </c>
      <c r="I11" s="8" t="s">
        <v>96</v>
      </c>
      <c r="J11" s="1"/>
    </row>
    <row r="12" spans="1:10" x14ac:dyDescent="0.25">
      <c r="A12" s="1">
        <v>7</v>
      </c>
      <c r="B12" s="1" t="s">
        <v>13</v>
      </c>
      <c r="C12" s="1">
        <v>2000</v>
      </c>
      <c r="D12" s="1">
        <v>2500</v>
      </c>
      <c r="E12" s="1">
        <v>2400</v>
      </c>
      <c r="F12" s="1">
        <v>2100</v>
      </c>
      <c r="G12" s="1">
        <v>2300</v>
      </c>
      <c r="H12" s="8" t="s">
        <v>93</v>
      </c>
      <c r="I12" s="8" t="s">
        <v>96</v>
      </c>
      <c r="J12" s="1"/>
    </row>
    <row r="13" spans="1:10" x14ac:dyDescent="0.25">
      <c r="A13" s="1">
        <v>8</v>
      </c>
      <c r="B13" s="1" t="s">
        <v>14</v>
      </c>
      <c r="C13" s="1">
        <v>2000</v>
      </c>
      <c r="D13" s="1">
        <v>2500</v>
      </c>
      <c r="E13" s="1">
        <v>2400</v>
      </c>
      <c r="F13" s="1">
        <v>2100</v>
      </c>
      <c r="G13" s="1">
        <v>2300</v>
      </c>
      <c r="H13" s="8" t="s">
        <v>96</v>
      </c>
      <c r="I13" s="8" t="s">
        <v>97</v>
      </c>
      <c r="J13" s="1"/>
    </row>
    <row r="14" spans="1:10" x14ac:dyDescent="0.25">
      <c r="A14" s="1">
        <v>9</v>
      </c>
      <c r="B14" s="1" t="s">
        <v>15</v>
      </c>
      <c r="C14" s="1">
        <v>5500</v>
      </c>
      <c r="D14" s="1">
        <v>6700</v>
      </c>
      <c r="E14" s="1">
        <v>8900</v>
      </c>
      <c r="F14" s="1">
        <v>6400</v>
      </c>
      <c r="G14" s="1">
        <v>7300</v>
      </c>
      <c r="H14" s="8" t="s">
        <v>94</v>
      </c>
      <c r="I14" s="8" t="s">
        <v>60</v>
      </c>
      <c r="J14" s="1"/>
    </row>
    <row r="15" spans="1:10" x14ac:dyDescent="0.25">
      <c r="A15" s="1">
        <v>10</v>
      </c>
      <c r="B15" s="1" t="s">
        <v>16</v>
      </c>
      <c r="C15" s="1">
        <v>800000</v>
      </c>
      <c r="D15" s="1">
        <v>700000</v>
      </c>
      <c r="E15" s="1">
        <v>500000</v>
      </c>
      <c r="F15" s="1">
        <v>600000</v>
      </c>
      <c r="G15" s="1">
        <v>780000</v>
      </c>
      <c r="H15" s="8" t="s">
        <v>97</v>
      </c>
      <c r="I15" s="8" t="s">
        <v>98</v>
      </c>
      <c r="J15" s="1"/>
    </row>
    <row r="16" spans="1:10" x14ac:dyDescent="0.25">
      <c r="A16" s="1">
        <v>11</v>
      </c>
      <c r="B16" s="1" t="s">
        <v>7</v>
      </c>
      <c r="C16" s="1">
        <v>600000</v>
      </c>
      <c r="D16" s="1">
        <v>800000</v>
      </c>
      <c r="E16" s="1">
        <v>300000</v>
      </c>
      <c r="F16" s="1">
        <v>590000</v>
      </c>
      <c r="G16" s="1">
        <v>750000</v>
      </c>
      <c r="H16" s="8" t="s">
        <v>96</v>
      </c>
      <c r="I16" s="8" t="s">
        <v>97</v>
      </c>
      <c r="J16" s="1"/>
    </row>
    <row r="17" spans="1:11" x14ac:dyDescent="0.25">
      <c r="A17" s="1">
        <v>12</v>
      </c>
      <c r="B17" s="1" t="s">
        <v>17</v>
      </c>
      <c r="C17" s="1">
        <v>2300</v>
      </c>
      <c r="D17" s="1">
        <v>1800</v>
      </c>
      <c r="E17" s="1">
        <v>1600</v>
      </c>
      <c r="F17" s="1">
        <v>1750</v>
      </c>
      <c r="G17" s="1">
        <v>1900</v>
      </c>
      <c r="H17" s="8" t="s">
        <v>103</v>
      </c>
      <c r="I17" s="8" t="s">
        <v>60</v>
      </c>
      <c r="J17" s="1"/>
    </row>
    <row r="18" spans="1:11" x14ac:dyDescent="0.25">
      <c r="A18" s="1">
        <v>13</v>
      </c>
      <c r="B18" s="1" t="s">
        <v>18</v>
      </c>
      <c r="C18" s="1">
        <v>114000</v>
      </c>
      <c r="D18" s="1">
        <v>121000</v>
      </c>
      <c r="E18" s="1">
        <v>135000</v>
      </c>
      <c r="F18" s="1">
        <v>128000</v>
      </c>
      <c r="G18" s="1">
        <v>134000</v>
      </c>
      <c r="H18" s="8" t="s">
        <v>92</v>
      </c>
      <c r="I18" s="8" t="s">
        <v>99</v>
      </c>
      <c r="J18" s="1"/>
      <c r="K18" s="1"/>
    </row>
    <row r="19" spans="1:11" x14ac:dyDescent="0.25">
      <c r="A19" s="1">
        <v>14</v>
      </c>
      <c r="B19" s="1" t="s">
        <v>19</v>
      </c>
      <c r="C19" s="1">
        <f>C18*0.26</f>
        <v>29640</v>
      </c>
      <c r="D19" s="1">
        <f>D18*0.26</f>
        <v>31460</v>
      </c>
      <c r="E19" s="1">
        <f>E18*0.26</f>
        <v>35100</v>
      </c>
      <c r="F19" s="1">
        <f>F18*0.26</f>
        <v>33280</v>
      </c>
      <c r="G19" s="1">
        <f>G18*0.26</f>
        <v>34840</v>
      </c>
      <c r="H19" s="8" t="s">
        <v>92</v>
      </c>
      <c r="I19" s="8" t="s">
        <v>100</v>
      </c>
      <c r="J19" s="1"/>
    </row>
    <row r="20" spans="1:11" x14ac:dyDescent="0.25">
      <c r="A20" s="1">
        <v>15</v>
      </c>
      <c r="B20" s="1" t="s">
        <v>20</v>
      </c>
      <c r="C20" s="1">
        <v>14820</v>
      </c>
      <c r="D20" s="1">
        <v>15730</v>
      </c>
      <c r="E20" s="1">
        <v>17550</v>
      </c>
      <c r="F20" s="1">
        <v>16640</v>
      </c>
      <c r="G20" s="1">
        <v>17420</v>
      </c>
      <c r="H20" s="8" t="s">
        <v>99</v>
      </c>
      <c r="I20" s="8" t="s">
        <v>101</v>
      </c>
      <c r="J20" s="1"/>
      <c r="K20" s="1"/>
    </row>
    <row r="21" spans="1:11" x14ac:dyDescent="0.25">
      <c r="A21" s="1">
        <v>16</v>
      </c>
      <c r="B21" s="1" t="s">
        <v>21</v>
      </c>
      <c r="C21" s="1">
        <f>C19</f>
        <v>29640</v>
      </c>
      <c r="D21" s="1">
        <f>D19</f>
        <v>31460</v>
      </c>
      <c r="E21" s="1">
        <f>E19</f>
        <v>35100</v>
      </c>
      <c r="F21" s="1">
        <f>F19</f>
        <v>33280</v>
      </c>
      <c r="G21" s="1">
        <f>G19</f>
        <v>34840</v>
      </c>
      <c r="H21" s="8" t="s">
        <v>100</v>
      </c>
      <c r="I21" s="8" t="s">
        <v>97</v>
      </c>
      <c r="J21" s="1"/>
    </row>
    <row r="22" spans="1:11" x14ac:dyDescent="0.25">
      <c r="A22" s="1">
        <v>17</v>
      </c>
      <c r="B22" s="1" t="s">
        <v>22</v>
      </c>
      <c r="C22" s="1">
        <v>14820</v>
      </c>
      <c r="D22" s="1">
        <v>15730</v>
      </c>
      <c r="E22" s="1">
        <f>E20</f>
        <v>17550</v>
      </c>
      <c r="F22" s="1">
        <v>16640</v>
      </c>
      <c r="G22" s="1">
        <v>17420</v>
      </c>
      <c r="H22" s="8" t="s">
        <v>101</v>
      </c>
      <c r="I22" s="8" t="s">
        <v>97</v>
      </c>
      <c r="J22" s="1"/>
    </row>
    <row r="23" spans="1:11" x14ac:dyDescent="0.25">
      <c r="A23" s="1">
        <v>18</v>
      </c>
      <c r="B23" s="1" t="s">
        <v>23</v>
      </c>
      <c r="C23" s="1">
        <v>128000</v>
      </c>
      <c r="D23" s="1">
        <v>130000</v>
      </c>
      <c r="E23" s="1">
        <v>141000</v>
      </c>
      <c r="F23" s="1">
        <v>133000</v>
      </c>
      <c r="G23" s="1">
        <v>144000</v>
      </c>
      <c r="H23" s="8" t="s">
        <v>104</v>
      </c>
      <c r="I23" s="8" t="s">
        <v>97</v>
      </c>
      <c r="J23" s="1"/>
      <c r="K23" s="1"/>
    </row>
    <row r="24" spans="1:11" x14ac:dyDescent="0.25">
      <c r="A24" s="1">
        <v>19</v>
      </c>
      <c r="B24" s="1" t="s">
        <v>24</v>
      </c>
      <c r="C24" s="1">
        <f>C23*0.01</f>
        <v>1280</v>
      </c>
      <c r="D24" s="1">
        <f>D23*0.01</f>
        <v>1300</v>
      </c>
      <c r="E24" s="1">
        <f>E23*0.01</f>
        <v>1410</v>
      </c>
      <c r="F24" s="1">
        <f>F23*0.01</f>
        <v>1330</v>
      </c>
      <c r="G24" s="1">
        <f>G23*0.01</f>
        <v>1440</v>
      </c>
      <c r="H24" s="9" t="s">
        <v>105</v>
      </c>
      <c r="I24" s="9" t="s">
        <v>97</v>
      </c>
      <c r="J24" s="1"/>
    </row>
    <row r="25" spans="1:11" x14ac:dyDescent="0.25">
      <c r="A25" s="1"/>
      <c r="B25" s="1"/>
      <c r="C25" s="1"/>
      <c r="D25" s="1"/>
      <c r="E25" s="1"/>
      <c r="F25" s="1"/>
      <c r="G25" s="1"/>
      <c r="H25" s="9" t="s">
        <v>106</v>
      </c>
      <c r="I25" s="9" t="s">
        <v>105</v>
      </c>
      <c r="J25" s="1"/>
    </row>
    <row r="26" spans="1:11" x14ac:dyDescent="0.25">
      <c r="A26" s="1">
        <v>20</v>
      </c>
      <c r="B26" s="1" t="s">
        <v>25</v>
      </c>
      <c r="C26" s="1">
        <v>90000</v>
      </c>
      <c r="D26" s="1">
        <v>101000</v>
      </c>
      <c r="E26" s="1">
        <v>110450</v>
      </c>
      <c r="F26" s="1">
        <v>105360</v>
      </c>
      <c r="G26" s="1">
        <v>105300</v>
      </c>
      <c r="H26" s="8" t="s">
        <v>99</v>
      </c>
      <c r="I26" s="8" t="s">
        <v>104</v>
      </c>
      <c r="J26" s="1"/>
      <c r="K26" s="1"/>
    </row>
    <row r="27" spans="1:11" x14ac:dyDescent="0.25">
      <c r="A27" s="1">
        <v>21</v>
      </c>
      <c r="B27" s="1" t="s">
        <v>26</v>
      </c>
      <c r="C27" s="1">
        <v>9180</v>
      </c>
      <c r="D27" s="1">
        <v>4270</v>
      </c>
      <c r="E27" s="1">
        <v>7000</v>
      </c>
      <c r="F27" s="1">
        <v>6000</v>
      </c>
      <c r="G27" s="1">
        <v>11280</v>
      </c>
      <c r="H27" s="8" t="s">
        <v>99</v>
      </c>
      <c r="I27" s="8" t="s">
        <v>105</v>
      </c>
      <c r="J27" s="1"/>
    </row>
    <row r="28" spans="1:11" x14ac:dyDescent="0.25">
      <c r="A28" s="1">
        <v>22</v>
      </c>
      <c r="B28" s="1" t="s">
        <v>27</v>
      </c>
      <c r="C28" s="1">
        <v>9180</v>
      </c>
      <c r="D28" s="1">
        <v>4270</v>
      </c>
      <c r="E28" s="1">
        <v>7000</v>
      </c>
      <c r="F28" s="1">
        <v>6000</v>
      </c>
      <c r="G28" s="1">
        <v>11280</v>
      </c>
      <c r="H28" s="8" t="s">
        <v>97</v>
      </c>
      <c r="I28" s="8" t="s">
        <v>104</v>
      </c>
      <c r="J28" s="1"/>
    </row>
    <row r="29" spans="1:11" x14ac:dyDescent="0.25">
      <c r="A29" s="1">
        <v>23</v>
      </c>
      <c r="B29" s="1" t="s">
        <v>28</v>
      </c>
      <c r="C29" s="1">
        <v>28820</v>
      </c>
      <c r="D29" s="1">
        <v>24000</v>
      </c>
      <c r="E29" s="1">
        <v>21000</v>
      </c>
      <c r="F29" s="1">
        <v>21640</v>
      </c>
      <c r="G29" s="1">
        <v>27000</v>
      </c>
      <c r="H29" s="8" t="s">
        <v>107</v>
      </c>
      <c r="I29" s="8" t="s">
        <v>104</v>
      </c>
      <c r="J29" s="1"/>
    </row>
    <row r="30" spans="1:11" x14ac:dyDescent="0.25">
      <c r="A30" s="1">
        <v>24</v>
      </c>
      <c r="B30" s="1" t="s">
        <v>29</v>
      </c>
      <c r="C30" s="1">
        <v>34000</v>
      </c>
      <c r="D30" s="1">
        <v>29000</v>
      </c>
      <c r="E30" s="1">
        <v>72000</v>
      </c>
      <c r="F30" s="1">
        <v>67000</v>
      </c>
      <c r="G30" s="1">
        <v>71000</v>
      </c>
      <c r="H30" s="8" t="s">
        <v>97</v>
      </c>
      <c r="I30" s="8" t="s">
        <v>108</v>
      </c>
      <c r="J30" s="1"/>
    </row>
    <row r="31" spans="1:11" x14ac:dyDescent="0.25">
      <c r="A31" s="1">
        <v>25</v>
      </c>
      <c r="B31" s="1" t="s">
        <v>30</v>
      </c>
      <c r="C31" s="1">
        <v>112000</v>
      </c>
      <c r="D31" s="1">
        <v>115000</v>
      </c>
      <c r="E31" s="1">
        <v>156000</v>
      </c>
      <c r="F31" s="1">
        <v>144000</v>
      </c>
      <c r="G31" s="1">
        <v>121000</v>
      </c>
      <c r="H31" s="8" t="s">
        <v>96</v>
      </c>
      <c r="I31" s="8" t="s">
        <v>97</v>
      </c>
      <c r="J31" s="1"/>
    </row>
    <row r="32" spans="1:11" x14ac:dyDescent="0.25">
      <c r="A32" s="1">
        <v>26</v>
      </c>
      <c r="B32" s="1" t="s">
        <v>31</v>
      </c>
      <c r="C32" s="1">
        <v>12500</v>
      </c>
      <c r="D32" s="1">
        <v>12000</v>
      </c>
      <c r="E32" s="1">
        <v>10000</v>
      </c>
      <c r="F32" s="1">
        <v>11000</v>
      </c>
      <c r="G32" s="1">
        <v>11500</v>
      </c>
      <c r="H32" s="8" t="s">
        <v>93</v>
      </c>
      <c r="I32" s="8" t="s">
        <v>96</v>
      </c>
      <c r="J32" s="1"/>
    </row>
    <row r="33" spans="1:10" x14ac:dyDescent="0.25">
      <c r="A33" s="1">
        <v>27</v>
      </c>
      <c r="B33" s="1" t="s">
        <v>32</v>
      </c>
      <c r="C33" s="1">
        <v>151200</v>
      </c>
      <c r="D33" s="1">
        <v>138900</v>
      </c>
      <c r="E33" s="1">
        <v>127600</v>
      </c>
      <c r="F33" s="1">
        <v>147400</v>
      </c>
      <c r="G33" s="1">
        <v>165300</v>
      </c>
      <c r="H33" s="8" t="s">
        <v>96</v>
      </c>
      <c r="I33" s="8" t="s">
        <v>97</v>
      </c>
      <c r="J33" s="1"/>
    </row>
    <row r="34" spans="1:10" x14ac:dyDescent="0.25">
      <c r="A34" s="1">
        <v>28</v>
      </c>
      <c r="B34" s="1" t="s">
        <v>33</v>
      </c>
      <c r="C34" s="1">
        <v>1200</v>
      </c>
      <c r="D34" s="1">
        <v>800</v>
      </c>
      <c r="E34" s="1">
        <v>200</v>
      </c>
      <c r="F34" s="1">
        <v>400</v>
      </c>
      <c r="G34" s="1">
        <v>900</v>
      </c>
      <c r="H34" s="8" t="s">
        <v>104</v>
      </c>
      <c r="I34" s="8" t="s">
        <v>107</v>
      </c>
      <c r="J34" s="1"/>
    </row>
    <row r="35" spans="1:10" x14ac:dyDescent="0.25">
      <c r="A35" s="1">
        <v>29</v>
      </c>
      <c r="B35" s="1" t="s">
        <v>34</v>
      </c>
      <c r="C35" s="1">
        <v>27620</v>
      </c>
      <c r="D35" s="1">
        <v>23200</v>
      </c>
      <c r="E35" s="1">
        <v>20800</v>
      </c>
      <c r="F35" s="1">
        <v>21240</v>
      </c>
      <c r="G35" s="1">
        <v>26100</v>
      </c>
      <c r="H35" s="8" t="s">
        <v>103</v>
      </c>
      <c r="I35" s="8" t="s">
        <v>107</v>
      </c>
      <c r="J35" s="1"/>
    </row>
    <row r="36" spans="1:10" x14ac:dyDescent="0.25">
      <c r="A36" s="1">
        <v>30</v>
      </c>
      <c r="B36" s="1" t="s">
        <v>35</v>
      </c>
      <c r="C36" s="1">
        <v>9300</v>
      </c>
      <c r="D36" s="1">
        <v>10100</v>
      </c>
      <c r="E36" s="1">
        <v>11250</v>
      </c>
      <c r="F36" s="1">
        <v>10240</v>
      </c>
      <c r="G36" s="1">
        <v>8710</v>
      </c>
      <c r="H36" s="8" t="s">
        <v>94</v>
      </c>
      <c r="I36" s="8" t="s">
        <v>114</v>
      </c>
      <c r="J36" s="1"/>
    </row>
    <row r="37" spans="1:10" x14ac:dyDescent="0.25">
      <c r="A37" s="1">
        <v>31</v>
      </c>
      <c r="B37" s="1" t="s">
        <v>36</v>
      </c>
      <c r="C37" s="1">
        <v>200000</v>
      </c>
      <c r="D37" s="1">
        <v>180000</v>
      </c>
      <c r="E37" s="1">
        <v>170000</v>
      </c>
      <c r="F37" s="1">
        <v>150000</v>
      </c>
      <c r="G37" s="1">
        <v>140000</v>
      </c>
      <c r="H37" s="8" t="s">
        <v>109</v>
      </c>
      <c r="I37" s="8" t="s">
        <v>97</v>
      </c>
      <c r="J37" s="1"/>
    </row>
    <row r="38" spans="1:10" x14ac:dyDescent="0.25">
      <c r="A38" s="1">
        <v>32</v>
      </c>
      <c r="B38" s="1" t="s">
        <v>37</v>
      </c>
      <c r="C38" s="7">
        <f>C37*10/12/100</f>
        <v>1666.6666666666665</v>
      </c>
      <c r="D38" s="7">
        <f>D37*10/12/100</f>
        <v>1500</v>
      </c>
      <c r="E38" s="7">
        <f>E37*10/12/100</f>
        <v>1416.6666666666665</v>
      </c>
      <c r="F38" s="7">
        <f>F37*10/12/100</f>
        <v>1250</v>
      </c>
      <c r="G38" s="7">
        <f>G37*10/12/100</f>
        <v>1166.6666666666667</v>
      </c>
      <c r="H38" s="9" t="s">
        <v>106</v>
      </c>
      <c r="I38" s="9" t="s">
        <v>109</v>
      </c>
      <c r="J38" s="1"/>
    </row>
    <row r="39" spans="1:10" x14ac:dyDescent="0.25">
      <c r="A39" s="1">
        <v>33</v>
      </c>
      <c r="B39" s="1" t="s">
        <v>38</v>
      </c>
      <c r="C39" s="7">
        <v>1666.6666666666665</v>
      </c>
      <c r="D39" s="7">
        <v>1500</v>
      </c>
      <c r="E39" s="7">
        <v>1416.6666666666665</v>
      </c>
      <c r="F39" s="7">
        <v>1250</v>
      </c>
      <c r="G39" s="7">
        <v>1166.6666666666667</v>
      </c>
      <c r="H39" s="9" t="s">
        <v>109</v>
      </c>
      <c r="I39" s="9" t="s">
        <v>97</v>
      </c>
      <c r="J39" s="1"/>
    </row>
    <row r="40" spans="1:10" x14ac:dyDescent="0.25">
      <c r="A40" s="1">
        <v>33</v>
      </c>
      <c r="B40" s="1" t="s">
        <v>39</v>
      </c>
      <c r="C40" s="1">
        <v>17100</v>
      </c>
      <c r="D40" s="1">
        <v>19000</v>
      </c>
      <c r="E40" s="1">
        <v>22650</v>
      </c>
      <c r="F40" s="1">
        <v>19040</v>
      </c>
      <c r="G40" s="1">
        <v>18360</v>
      </c>
      <c r="H40" s="8" t="s">
        <v>92</v>
      </c>
      <c r="I40" s="8" t="s">
        <v>94</v>
      </c>
      <c r="J40" s="1"/>
    </row>
    <row r="41" spans="1:10" x14ac:dyDescent="0.25">
      <c r="A41" s="1">
        <v>34</v>
      </c>
      <c r="B41" s="1" t="s">
        <v>40</v>
      </c>
      <c r="C41" s="1">
        <v>11200</v>
      </c>
      <c r="D41" s="1">
        <v>12600</v>
      </c>
      <c r="E41" s="1">
        <v>9700</v>
      </c>
      <c r="F41" s="1">
        <v>8900</v>
      </c>
      <c r="G41" s="1">
        <v>17800</v>
      </c>
      <c r="H41" s="8" t="s">
        <v>92</v>
      </c>
      <c r="I41" s="8" t="s">
        <v>110</v>
      </c>
      <c r="J41" s="1"/>
    </row>
    <row r="42" spans="1:10" x14ac:dyDescent="0.25">
      <c r="A42" s="1"/>
      <c r="B42" s="1"/>
      <c r="C42" s="1">
        <v>11200</v>
      </c>
      <c r="D42" s="1">
        <v>12600</v>
      </c>
      <c r="E42" s="1">
        <v>9700</v>
      </c>
      <c r="F42" s="1">
        <v>8900</v>
      </c>
      <c r="G42" s="1">
        <v>17800</v>
      </c>
      <c r="H42" s="8" t="s">
        <v>110</v>
      </c>
      <c r="I42" s="8" t="s">
        <v>93</v>
      </c>
      <c r="J42" s="1"/>
    </row>
    <row r="43" spans="1:10" x14ac:dyDescent="0.25">
      <c r="A43" s="1">
        <v>35</v>
      </c>
      <c r="B43" s="1" t="s">
        <v>41</v>
      </c>
      <c r="C43" s="1">
        <v>932500</v>
      </c>
      <c r="D43" s="1">
        <v>920550</v>
      </c>
      <c r="E43" s="1">
        <v>950500</v>
      </c>
      <c r="F43" s="1">
        <v>865600</v>
      </c>
      <c r="G43" s="1">
        <v>929400</v>
      </c>
      <c r="H43" s="8" t="s">
        <v>102</v>
      </c>
      <c r="I43" s="8" t="s">
        <v>92</v>
      </c>
      <c r="J43" s="1"/>
    </row>
    <row r="44" spans="1:10" x14ac:dyDescent="0.25">
      <c r="A44" s="1">
        <v>36</v>
      </c>
      <c r="B44" s="1" t="s">
        <v>42</v>
      </c>
      <c r="C44" s="1">
        <v>900000</v>
      </c>
      <c r="D44" s="1">
        <v>850000</v>
      </c>
      <c r="E44" s="1">
        <v>810000</v>
      </c>
      <c r="F44" s="1">
        <v>770000</v>
      </c>
      <c r="G44" s="1">
        <v>650000</v>
      </c>
      <c r="H44" s="8" t="s">
        <v>111</v>
      </c>
      <c r="I44" s="8" t="s">
        <v>102</v>
      </c>
      <c r="J44" s="1"/>
    </row>
    <row r="45" spans="1:10" x14ac:dyDescent="0.25">
      <c r="A45" s="1">
        <v>37</v>
      </c>
      <c r="B45" s="1" t="s">
        <v>43</v>
      </c>
      <c r="C45" s="1">
        <v>29920</v>
      </c>
      <c r="D45" s="1">
        <v>25000</v>
      </c>
      <c r="E45" s="1">
        <v>22400</v>
      </c>
      <c r="F45" s="1">
        <v>22990</v>
      </c>
      <c r="G45" s="1">
        <v>28000</v>
      </c>
      <c r="H45" s="8" t="s">
        <v>111</v>
      </c>
      <c r="I45" s="8" t="s">
        <v>103</v>
      </c>
      <c r="J45" s="1"/>
    </row>
    <row r="46" spans="1:10" x14ac:dyDescent="0.25">
      <c r="A46" s="1">
        <v>38</v>
      </c>
      <c r="B46" s="1" t="s">
        <v>44</v>
      </c>
      <c r="C46" s="1">
        <v>1340000</v>
      </c>
      <c r="D46" s="1">
        <v>1260000</v>
      </c>
      <c r="E46" s="1">
        <v>1310000</v>
      </c>
      <c r="F46" s="1">
        <v>1100000</v>
      </c>
      <c r="G46" s="1">
        <v>980000</v>
      </c>
      <c r="H46" s="8" t="s">
        <v>98</v>
      </c>
      <c r="I46" s="8" t="s">
        <v>111</v>
      </c>
      <c r="J46" s="1"/>
    </row>
    <row r="47" spans="1:10" x14ac:dyDescent="0.25">
      <c r="A47" s="1">
        <v>39</v>
      </c>
      <c r="B47" s="1" t="s">
        <v>45</v>
      </c>
      <c r="C47" s="1">
        <v>204407</v>
      </c>
      <c r="D47" s="1">
        <v>192203</v>
      </c>
      <c r="E47" s="1">
        <v>199831</v>
      </c>
      <c r="F47" s="1">
        <v>167797</v>
      </c>
      <c r="G47" s="1">
        <v>149492</v>
      </c>
      <c r="H47" s="8" t="s">
        <v>111</v>
      </c>
      <c r="I47" s="8" t="s">
        <v>101</v>
      </c>
      <c r="J47" s="1"/>
    </row>
    <row r="48" spans="1:10" x14ac:dyDescent="0.25">
      <c r="A48" s="1">
        <v>40</v>
      </c>
      <c r="B48" s="1" t="s">
        <v>46</v>
      </c>
      <c r="C48" s="1">
        <v>205673</v>
      </c>
      <c r="D48" s="1">
        <v>192797</v>
      </c>
      <c r="E48" s="1">
        <v>277769</v>
      </c>
      <c r="F48" s="1">
        <v>139213</v>
      </c>
      <c r="G48" s="1">
        <v>152508</v>
      </c>
      <c r="H48" s="8" t="s">
        <v>111</v>
      </c>
      <c r="I48" s="8" t="s">
        <v>115</v>
      </c>
      <c r="J48" s="1"/>
    </row>
    <row r="49" spans="1:10" x14ac:dyDescent="0.25">
      <c r="A49" s="1">
        <v>41</v>
      </c>
      <c r="B49" s="1" t="s">
        <v>47</v>
      </c>
      <c r="C49" s="1">
        <v>910000</v>
      </c>
      <c r="D49" s="1">
        <v>786000</v>
      </c>
      <c r="E49" s="1">
        <v>580000</v>
      </c>
      <c r="F49" s="1">
        <v>694000</v>
      </c>
      <c r="G49" s="1">
        <v>546000</v>
      </c>
      <c r="H49" s="8" t="s">
        <v>97</v>
      </c>
      <c r="I49" s="8" t="s">
        <v>98</v>
      </c>
      <c r="J49" s="1"/>
    </row>
    <row r="50" spans="1:10" x14ac:dyDescent="0.25">
      <c r="A50" s="1">
        <v>42</v>
      </c>
      <c r="B50" s="1" t="s">
        <v>48</v>
      </c>
      <c r="C50" s="1">
        <v>5000</v>
      </c>
      <c r="D50" s="1">
        <v>5000</v>
      </c>
      <c r="E50" s="1">
        <v>5000</v>
      </c>
      <c r="F50" s="1">
        <v>5000</v>
      </c>
      <c r="G50" s="1">
        <v>5000</v>
      </c>
      <c r="H50" s="9" t="s">
        <v>106</v>
      </c>
      <c r="I50" s="9" t="s">
        <v>96</v>
      </c>
    </row>
    <row r="51" spans="1:10" x14ac:dyDescent="0.25">
      <c r="A51" s="1">
        <v>43</v>
      </c>
      <c r="B51" s="1" t="s">
        <v>49</v>
      </c>
      <c r="C51" s="1">
        <v>5000</v>
      </c>
      <c r="D51" s="1">
        <v>5000</v>
      </c>
      <c r="E51" s="1">
        <v>5000</v>
      </c>
      <c r="F51" s="1">
        <v>5000</v>
      </c>
      <c r="G51" s="1">
        <v>5000</v>
      </c>
      <c r="H51" s="9" t="s">
        <v>96</v>
      </c>
      <c r="I51" s="9" t="s">
        <v>97</v>
      </c>
    </row>
    <row r="52" spans="1:10" x14ac:dyDescent="0.25">
      <c r="A52" s="1">
        <v>44</v>
      </c>
      <c r="B52" s="1" t="s">
        <v>50</v>
      </c>
      <c r="C52" s="1">
        <v>50000</v>
      </c>
      <c r="D52" s="1">
        <v>50000</v>
      </c>
      <c r="E52" s="1">
        <v>50000</v>
      </c>
      <c r="F52" s="1">
        <v>50000</v>
      </c>
      <c r="G52" s="1">
        <v>50000</v>
      </c>
      <c r="H52" s="9" t="s">
        <v>112</v>
      </c>
      <c r="I52" s="9" t="s">
        <v>58</v>
      </c>
    </row>
    <row r="53" spans="1:10" x14ac:dyDescent="0.25">
      <c r="A53" s="6"/>
      <c r="B53" s="6"/>
      <c r="C53" s="1">
        <v>10000</v>
      </c>
      <c r="D53" s="1">
        <v>10000</v>
      </c>
      <c r="E53" s="1">
        <v>10000</v>
      </c>
      <c r="F53" s="1">
        <v>10000</v>
      </c>
      <c r="G53" s="1">
        <v>10000</v>
      </c>
      <c r="H53" s="9" t="s">
        <v>113</v>
      </c>
      <c r="I53" s="9" t="s">
        <v>58</v>
      </c>
    </row>
    <row r="54" spans="1:10" x14ac:dyDescent="0.25">
      <c r="A54" s="6"/>
      <c r="B54" s="6"/>
      <c r="C54" s="1">
        <v>40000</v>
      </c>
      <c r="D54" s="1">
        <v>40000</v>
      </c>
      <c r="E54" s="1">
        <v>40000</v>
      </c>
      <c r="F54" s="1">
        <v>40000</v>
      </c>
      <c r="G54" s="1">
        <v>40000</v>
      </c>
      <c r="H54" s="9" t="s">
        <v>106</v>
      </c>
      <c r="I54" s="9" t="s">
        <v>58</v>
      </c>
    </row>
    <row r="55" spans="1:10" x14ac:dyDescent="0.25">
      <c r="A55" s="1">
        <v>45</v>
      </c>
      <c r="B55" s="1" t="s">
        <v>51</v>
      </c>
      <c r="C55" s="1">
        <v>3000</v>
      </c>
      <c r="D55" s="1">
        <v>3000</v>
      </c>
      <c r="E55" s="1">
        <v>3000</v>
      </c>
      <c r="F55" s="1">
        <v>3000</v>
      </c>
      <c r="G55" s="1">
        <v>3000</v>
      </c>
      <c r="H55" s="8" t="s">
        <v>93</v>
      </c>
      <c r="I55" s="8" t="s">
        <v>106</v>
      </c>
    </row>
    <row r="56" spans="1:10" x14ac:dyDescent="0.25">
      <c r="A56" s="6"/>
      <c r="B56" s="6"/>
      <c r="C56" s="1"/>
      <c r="D56" s="1"/>
      <c r="E56" s="1"/>
      <c r="F56" s="1"/>
      <c r="G56" s="1"/>
      <c r="H56" s="9"/>
      <c r="I56" s="9"/>
    </row>
    <row r="57" spans="1:10" x14ac:dyDescent="0.25">
      <c r="A57" s="1">
        <v>46</v>
      </c>
      <c r="B57" s="1" t="s">
        <v>52</v>
      </c>
      <c r="C57" s="7" t="e">
        <f>#REF!+#REF!+#REF!</f>
        <v>#REF!</v>
      </c>
      <c r="D57" s="7" t="e">
        <f>#REF!+#REF!+#REF!</f>
        <v>#REF!</v>
      </c>
      <c r="E57" s="7" t="e">
        <f>#REF!+#REF!+#REF!</f>
        <v>#REF!</v>
      </c>
      <c r="F57" s="7" t="e">
        <f>#REF!+#REF!+#REF!</f>
        <v>#REF!</v>
      </c>
      <c r="G57" s="7" t="e">
        <f>#REF!+#REF!+#REF!</f>
        <v>#REF!</v>
      </c>
      <c r="H57" s="9" t="s">
        <v>115</v>
      </c>
      <c r="I57" s="9" t="s">
        <v>106</v>
      </c>
    </row>
    <row r="58" spans="1:10" x14ac:dyDescent="0.25">
      <c r="A58" s="1">
        <v>47</v>
      </c>
      <c r="B58" s="1" t="s">
        <v>53</v>
      </c>
      <c r="C58" s="1" t="e">
        <f>#REF!</f>
        <v>#REF!</v>
      </c>
      <c r="D58" s="1" t="e">
        <f>#REF!</f>
        <v>#REF!</v>
      </c>
      <c r="E58" s="1" t="e">
        <f>#REF!</f>
        <v>#REF!</v>
      </c>
      <c r="F58" s="1" t="e">
        <f>#REF!</f>
        <v>#REF!</v>
      </c>
      <c r="G58" s="1" t="e">
        <f>#REF!</f>
        <v>#REF!</v>
      </c>
      <c r="H58" s="9" t="s">
        <v>115</v>
      </c>
      <c r="I58" s="9" t="s">
        <v>101</v>
      </c>
    </row>
  </sheetData>
  <pageMargins left="0.7" right="0.7" top="0.75" bottom="0.75" header="0.3" footer="0.3"/>
  <pageSetup paperSize="9" orientation="portrait" verticalDpi="0" r:id="rId1"/>
  <ignoredErrors>
    <ignoredError sqref="H7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Лист2</vt:lpstr>
      <vt:lpstr>Лист3</vt:lpstr>
      <vt:lpstr>Лист4</vt:lpstr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Lelya</dc:creator>
  <cp:lastModifiedBy>CallCenter</cp:lastModifiedBy>
  <dcterms:created xsi:type="dcterms:W3CDTF">2015-10-16T10:44:19Z</dcterms:created>
  <dcterms:modified xsi:type="dcterms:W3CDTF">2015-12-24T05:58:07Z</dcterms:modified>
</cp:coreProperties>
</file>