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7"/>
  </bookViews>
  <sheets>
    <sheet name="Лист2" sheetId="12" r:id="rId1"/>
    <sheet name="Лист3" sheetId="13" r:id="rId2"/>
    <sheet name="Лист1" sheetId="1" r:id="rId3"/>
    <sheet name="Лист5" sheetId="15" r:id="rId4"/>
    <sheet name="Лист6" sheetId="16" r:id="rId5"/>
    <sheet name="Лист7" sheetId="17" r:id="rId6"/>
    <sheet name="Лист8" sheetId="18" r:id="rId7"/>
    <sheet name="Лист4" sheetId="14" r:id="rId8"/>
  </sheets>
  <definedNames>
    <definedName name="_xlnm.Print_Area" localSheetId="7">Лист4!$A$1:$I$20</definedName>
  </definedNames>
  <calcPr calcId="145621"/>
</workbook>
</file>

<file path=xl/calcChain.xml><?xml version="1.0" encoding="utf-8"?>
<calcChain xmlns="http://schemas.openxmlformats.org/spreadsheetml/2006/main">
  <c r="D23" i="1" l="1"/>
  <c r="C23" i="1"/>
  <c r="B23" i="1"/>
  <c r="D22" i="1"/>
  <c r="D24" i="1" s="1"/>
  <c r="C22" i="1"/>
  <c r="C24" i="1" s="1"/>
  <c r="B22" i="1"/>
  <c r="B24" i="1" s="1"/>
  <c r="D21" i="1"/>
  <c r="C21" i="1"/>
  <c r="C25" i="1" s="1"/>
  <c r="C26" i="1" s="1"/>
  <c r="B21" i="1"/>
  <c r="B25" i="1" s="1"/>
  <c r="B26" i="1" s="1"/>
  <c r="A21" i="1"/>
  <c r="D20" i="1"/>
  <c r="C20" i="1"/>
  <c r="B20" i="1"/>
  <c r="A20" i="1"/>
  <c r="D27" i="1" l="1"/>
  <c r="D25" i="1"/>
  <c r="D26" i="1" s="1"/>
</calcChain>
</file>

<file path=xl/sharedStrings.xml><?xml version="1.0" encoding="utf-8"?>
<sst xmlns="http://schemas.openxmlformats.org/spreadsheetml/2006/main" count="178" uniqueCount="83">
  <si>
    <t>Столбец 1</t>
  </si>
  <si>
    <t>Столбец 2</t>
  </si>
  <si>
    <t>Столбец 3</t>
  </si>
  <si>
    <t>Столбец 4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</si>
  <si>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</si>
  <si>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</si>
  <si>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</si>
  <si>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</si>
  <si>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</si>
  <si>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</si>
  <si>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</si>
  <si>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</si>
  <si>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</si>
  <si>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</si>
  <si>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</si>
  <si>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</si>
  <si>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</si>
  <si>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</si>
  <si>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</si>
  <si>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</si>
  <si>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</si>
  <si>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</si>
  <si>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</si>
  <si>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</si>
  <si>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</si>
  <si>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</si>
  <si>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</si>
  <si>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</si>
  <si>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</si>
  <si>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</si>
  <si>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</si>
  <si>
    <t>Ср.значение</t>
  </si>
  <si>
    <t>Ср. квадратическое отклонение</t>
  </si>
  <si>
    <t>Коэфф. Чистой регрессии</t>
  </si>
  <si>
    <t>Коэфф. Парной корреляции</t>
  </si>
  <si>
    <t>эластичности</t>
  </si>
  <si>
    <t>бета-коэффициенты</t>
  </si>
  <si>
    <t>коэффициент отдельного опр.</t>
  </si>
  <si>
    <t>детерминация</t>
  </si>
  <si>
    <t>-</t>
  </si>
  <si>
    <t>Россия</t>
  </si>
  <si>
    <t>Австрия</t>
  </si>
  <si>
    <t>Бельгия</t>
  </si>
  <si>
    <t>Болгария</t>
  </si>
  <si>
    <t>Венгрия</t>
  </si>
  <si>
    <t>Германия</t>
  </si>
  <si>
    <t>Дания</t>
  </si>
  <si>
    <t>Испания</t>
  </si>
  <si>
    <t>Италия</t>
  </si>
  <si>
    <t>Латвия</t>
  </si>
  <si>
    <t>Литва</t>
  </si>
  <si>
    <t>Нидерланды</t>
  </si>
  <si>
    <t>Польша</t>
  </si>
  <si>
    <t>Португалия</t>
  </si>
  <si>
    <t>Румыния</t>
  </si>
  <si>
    <t>Финляндия</t>
  </si>
  <si>
    <t>Франция</t>
  </si>
  <si>
    <t>Швеция</t>
  </si>
  <si>
    <t>Эстония</t>
  </si>
  <si>
    <t>ВАЛОВАЯ ПРИБЫЛЬ В ПРОЦЕНТАХ К ОБЪЕМУ ПРОДАЖ ТОВАРОВ И УСЛУГ 
ПРЕДПРИЯТИЯМИ РОЗНИЧНОЙ ТОРГОВЛИ</t>
  </si>
  <si>
    <t>ЧИСЛО ПРЕДПРИЯТИЙ РОЗНИЧНОЙ ТОРГОВЛИ</t>
  </si>
  <si>
    <t xml:space="preserve">ИНДЕКСЫ ФИЗИЧЕСКОГО ОБЪЕМА ОБОРОТА РОЗНИЧНОЙ ТОРГОВЛИ </t>
  </si>
  <si>
    <t>ИНДЕКСЫ ФИЗИЧЕСКОГО ОБЪЕМА ОБОРОТА РОЗНИЧНОЙ ТОРГОВЛИ ПРОДУКТАМИ ПИТАНИЯ, НАПИТКАМИ И ТАБАЧНЫМИ ИЗДЕЛИЯМИ В ОТДЕЛЬНЫХ СТРАНАХ</t>
  </si>
  <si>
    <t xml:space="preserve">ИНДЕКСЫ ФИЗИЧЕСКОГО ОБЪЕМА ОБОРОТА РОЗНИЧНОЙ ТОРГОВЛИ НЕПРОДОВОЛЬСТВЕННЫМИ ТОВАРАМИ В ОТДЕЛЬНЫХ СТРАНАХ </t>
  </si>
  <si>
    <t>УДЕЛЬНЫЙ ВЕС ОТДЕЛЬНЫХ СТРАН В МИРОВОМ ЭКСПОРТЕ</t>
  </si>
  <si>
    <t xml:space="preserve">УДЕЛЬНЫЙ ВЕС ОТДЕЛЬНЫХ СТРАН В МИРОВОМ ИМПОРТЕ </t>
  </si>
  <si>
    <t xml:space="preserve">КОЭФФИЦИЕНТ ПОКРЫТИЯ ИМПОРТА ЭКСПОРТОМ </t>
  </si>
  <si>
    <t xml:space="preserve">Численность занятых в экономике </t>
  </si>
  <si>
    <t>Удельный вес экономически активного населения  в общей численности населения в процентах</t>
  </si>
  <si>
    <t>Индексы промышленного производства в процентах к предыдущему году</t>
  </si>
  <si>
    <t xml:space="preserve">Индекс физического объема ВВП на душу населения в </t>
  </si>
  <si>
    <t xml:space="preserve">Коэффициент занятости % </t>
  </si>
  <si>
    <t>Число предприятий обрабатывающих производств  на душу населения</t>
  </si>
  <si>
    <t>Столбец 5</t>
  </si>
  <si>
    <t>Столбец 6</t>
  </si>
  <si>
    <t>Столбец 7</t>
  </si>
  <si>
    <t>Столбец 8</t>
  </si>
  <si>
    <t>Столбец 9</t>
  </si>
  <si>
    <t>Переменная X 4</t>
  </si>
  <si>
    <t>Переменная X 5</t>
  </si>
  <si>
    <t>Переменная X 6</t>
  </si>
  <si>
    <t>Переменная X 7</t>
  </si>
  <si>
    <t>Переменная X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</si>
</sst>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rgb="FFFF0000"/>
      <name val="Calibri"/>
      <family val="2"/>
      <charset val="204"/>
      <scheme val="minor"/>
    </font>
    <font>
      <sz val="8"/>
      <color theme="6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Continuous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zoomScaleNormal="100" zoomScaleSheetLayoutView="100" workbookViewId="0">
      <selection activeCell="D19" sqref="D19"/>
    </sheetView>
  </sheetViews>
  <sheetFormatPr defaultRowHeight="15" x14ac:dyDescent="0.25"/>
  <cols>
    <col min="1" max="1" width="24.140625" customWidth="1"/>
    <col min="2" max="2" width="16.85546875" customWidth="1"/>
    <col min="3" max="3" width="18.85546875" customWidth="1"/>
    <col min="4" max="4" width="14" customWidth="1"/>
    <col min="5" max="5" width="17.42578125" customWidth="1"/>
  </cols>
  <sheetData>
    <row r="1" spans="1:5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</row>
    <row r="2" spans="1:5" x14ac:dyDescent="0.25">
      <c r="A2" s="2" t="s">
        <v>0</v>
      </c>
      <c r="B2" s="2">
        <v>1</v>
      </c>
      <c r="C2" s="2"/>
      <c r="D2" s="2"/>
      <c r="E2" s="2"/>
    </row>
    <row r="3" spans="1:5" x14ac:dyDescent="0.25">
      <c r="A3" s="2" t="s">
        <v>1</v>
      </c>
      <c r="B3" s="2">
        <v>0.42400309448580831</v>
      </c>
      <c r="C3" s="2">
        <v>1</v>
      </c>
      <c r="D3" s="2"/>
      <c r="E3" s="2"/>
    </row>
    <row r="4" spans="1:5" x14ac:dyDescent="0.25">
      <c r="A4" s="2" t="s">
        <v>2</v>
      </c>
      <c r="B4" s="2">
        <v>0.3865543505163832</v>
      </c>
      <c r="C4" s="2">
        <v>0.9778037933142022</v>
      </c>
      <c r="D4" s="2">
        <v>1</v>
      </c>
      <c r="E4" s="2"/>
    </row>
    <row r="5" spans="1:5" ht="15.75" thickBot="1" x14ac:dyDescent="0.3">
      <c r="A5" s="3" t="s">
        <v>3</v>
      </c>
      <c r="B5" s="3">
        <v>-0.51445992844325217</v>
      </c>
      <c r="C5" s="3">
        <v>-0.40872333548872863</v>
      </c>
      <c r="D5" s="3">
        <v>-0.43825714198117216</v>
      </c>
      <c r="E5" s="3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zoomScaleNormal="100" zoomScaleSheetLayoutView="100" workbookViewId="0">
      <selection activeCell="D22" sqref="D22"/>
    </sheetView>
  </sheetViews>
  <sheetFormatPr defaultRowHeight="15" x14ac:dyDescent="0.25"/>
  <cols>
    <col min="1" max="1" width="27.140625" customWidth="1"/>
    <col min="2" max="2" width="19.140625" customWidth="1"/>
    <col min="3" max="3" width="22.85546875" customWidth="1"/>
    <col min="4" max="4" width="17" customWidth="1"/>
    <col min="5" max="6" width="13.85546875" customWidth="1"/>
    <col min="7" max="7" width="12.5703125" customWidth="1"/>
    <col min="8" max="8" width="14.42578125" customWidth="1"/>
    <col min="9" max="9" width="14.140625" customWidth="1"/>
  </cols>
  <sheetData>
    <row r="1" spans="1:9" x14ac:dyDescent="0.25">
      <c r="A1" t="s">
        <v>4</v>
      </c>
    </row>
    <row r="2" spans="1:9" ht="15.75" thickBot="1" x14ac:dyDescent="0.3"/>
    <row r="3" spans="1:9" x14ac:dyDescent="0.25">
      <c r="A3" s="5" t="s">
        <v>5</v>
      </c>
      <c r="B3" s="5"/>
    </row>
    <row r="4" spans="1:9" x14ac:dyDescent="0.25">
      <c r="A4" s="2" t="s">
        <v>6</v>
      </c>
      <c r="B4" s="2">
        <v>0.60429536262376116</v>
      </c>
    </row>
    <row r="5" spans="1:9" x14ac:dyDescent="0.25">
      <c r="A5" s="2" t="s">
        <v>7</v>
      </c>
      <c r="B5" s="2">
        <v>0.36517288528858299</v>
      </c>
    </row>
    <row r="6" spans="1:9" x14ac:dyDescent="0.25">
      <c r="A6" s="2" t="s">
        <v>8</v>
      </c>
      <c r="B6" s="2">
        <v>0.23820746234629961</v>
      </c>
    </row>
    <row r="7" spans="1:9" x14ac:dyDescent="0.25">
      <c r="A7" s="2" t="s">
        <v>9</v>
      </c>
      <c r="B7" s="2">
        <v>1.9377742313191768</v>
      </c>
    </row>
    <row r="8" spans="1:9" ht="15.75" thickBot="1" x14ac:dyDescent="0.3">
      <c r="A8" s="3" t="s">
        <v>10</v>
      </c>
      <c r="B8" s="3">
        <v>19</v>
      </c>
    </row>
    <row r="10" spans="1:9" ht="15.75" thickBot="1" x14ac:dyDescent="0.3">
      <c r="A10" t="s">
        <v>11</v>
      </c>
    </row>
    <row r="11" spans="1:9" x14ac:dyDescent="0.25">
      <c r="A11" s="4"/>
      <c r="B11" s="4" t="s">
        <v>16</v>
      </c>
      <c r="C11" s="4" t="s">
        <v>17</v>
      </c>
      <c r="D11" s="4" t="s">
        <v>18</v>
      </c>
      <c r="E11" s="4" t="s">
        <v>19</v>
      </c>
      <c r="F11" s="4" t="s">
        <v>20</v>
      </c>
    </row>
    <row r="12" spans="1:9" x14ac:dyDescent="0.25">
      <c r="A12" s="2" t="s">
        <v>12</v>
      </c>
      <c r="B12" s="2">
        <v>3</v>
      </c>
      <c r="C12" s="2">
        <v>32.399675952846408</v>
      </c>
      <c r="D12" s="2">
        <v>10.799891984282135</v>
      </c>
      <c r="E12" s="2">
        <v>2.8761601137231287</v>
      </c>
      <c r="F12" s="2">
        <v>7.0992460823550901E-2</v>
      </c>
    </row>
    <row r="13" spans="1:9" x14ac:dyDescent="0.25">
      <c r="A13" s="2" t="s">
        <v>13</v>
      </c>
      <c r="B13" s="2">
        <v>15</v>
      </c>
      <c r="C13" s="2">
        <v>56.324534573469393</v>
      </c>
      <c r="D13" s="2">
        <v>3.7549689715646264</v>
      </c>
      <c r="E13" s="2"/>
      <c r="F13" s="2"/>
    </row>
    <row r="14" spans="1:9" ht="15.75" thickBot="1" x14ac:dyDescent="0.3">
      <c r="A14" s="3" t="s">
        <v>14</v>
      </c>
      <c r="B14" s="3">
        <v>18</v>
      </c>
      <c r="C14" s="3">
        <v>88.724210526315801</v>
      </c>
      <c r="D14" s="3"/>
      <c r="E14" s="3"/>
      <c r="F14" s="3"/>
    </row>
    <row r="15" spans="1:9" ht="15.75" thickBot="1" x14ac:dyDescent="0.3"/>
    <row r="16" spans="1:9" x14ac:dyDescent="0.25">
      <c r="A16" s="4"/>
      <c r="B16" s="4" t="s">
        <v>21</v>
      </c>
      <c r="C16" s="4" t="s">
        <v>9</v>
      </c>
      <c r="D16" s="4" t="s">
        <v>22</v>
      </c>
      <c r="E16" s="4" t="s">
        <v>23</v>
      </c>
      <c r="F16" s="4" t="s">
        <v>24</v>
      </c>
      <c r="G16" s="4" t="s">
        <v>25</v>
      </c>
      <c r="H16" s="4" t="s">
        <v>26</v>
      </c>
      <c r="I16" s="4" t="s">
        <v>27</v>
      </c>
    </row>
    <row r="17" spans="1:9" x14ac:dyDescent="0.25">
      <c r="A17" s="2" t="s">
        <v>15</v>
      </c>
      <c r="B17" s="2">
        <v>5.7546212942910469</v>
      </c>
      <c r="C17" s="2">
        <v>0.86494139539213377</v>
      </c>
      <c r="D17" s="2">
        <v>6.6531921410491695</v>
      </c>
      <c r="E17" s="2">
        <v>7.6987991279776359E-6</v>
      </c>
      <c r="F17" s="2">
        <v>3.9110423501466465</v>
      </c>
      <c r="G17" s="2">
        <v>7.5982002384354477</v>
      </c>
      <c r="H17" s="2">
        <v>3.9110423501466465</v>
      </c>
      <c r="I17" s="2">
        <v>7.5982002384354477</v>
      </c>
    </row>
    <row r="18" spans="1:9" x14ac:dyDescent="0.25">
      <c r="A18" s="2" t="s">
        <v>28</v>
      </c>
      <c r="B18" s="2">
        <v>1.3827797557049806</v>
      </c>
      <c r="C18" s="2">
        <v>1.0878113916111298</v>
      </c>
      <c r="D18" s="2">
        <v>1.2711576348331677</v>
      </c>
      <c r="E18" s="2">
        <v>0.22303175149495508</v>
      </c>
      <c r="F18" s="2">
        <v>-0.93583534059930784</v>
      </c>
      <c r="G18" s="2">
        <v>3.701394852009269</v>
      </c>
      <c r="H18" s="2">
        <v>-0.93583534059930784</v>
      </c>
      <c r="I18" s="2">
        <v>3.701394852009269</v>
      </c>
    </row>
    <row r="19" spans="1:9" x14ac:dyDescent="0.25">
      <c r="A19" s="2" t="s">
        <v>29</v>
      </c>
      <c r="B19" s="2">
        <v>-1.313449091152894</v>
      </c>
      <c r="C19" s="2">
        <v>1.2645105938018846</v>
      </c>
      <c r="D19" s="2">
        <v>-1.0387015321112263</v>
      </c>
      <c r="E19" s="2">
        <v>0.31539818459201191</v>
      </c>
      <c r="F19" s="2">
        <v>-4.0086896216674415</v>
      </c>
      <c r="G19" s="2">
        <v>1.3817914393616531</v>
      </c>
      <c r="H19" s="2">
        <v>-4.0086896216674415</v>
      </c>
      <c r="I19" s="2">
        <v>1.3817914393616531</v>
      </c>
    </row>
    <row r="20" spans="1:9" ht="15.75" thickBot="1" x14ac:dyDescent="0.3">
      <c r="A20" s="3" t="s">
        <v>30</v>
      </c>
      <c r="B20" s="3">
        <v>-5.399368118800553E-2</v>
      </c>
      <c r="C20" s="3">
        <v>2.7141496648716366E-2</v>
      </c>
      <c r="D20" s="3">
        <v>-1.9893405985244044</v>
      </c>
      <c r="E20" s="3">
        <v>6.5218631795354587E-2</v>
      </c>
      <c r="F20" s="3">
        <v>-0.11184441188572417</v>
      </c>
      <c r="G20" s="3">
        <v>3.8570495097131063E-3</v>
      </c>
      <c r="H20" s="3">
        <v>-0.11184441188572417</v>
      </c>
      <c r="I20" s="3">
        <v>3.8570495097131063E-3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opLeftCell="A7" workbookViewId="0">
      <selection activeCell="D29" sqref="D29"/>
    </sheetView>
  </sheetViews>
  <sheetFormatPr defaultRowHeight="15" x14ac:dyDescent="0.25"/>
  <cols>
    <col min="5" max="5" width="31.42578125" customWidth="1"/>
  </cols>
  <sheetData>
    <row r="1" spans="1:4" x14ac:dyDescent="0.25">
      <c r="A1">
        <v>10.7</v>
      </c>
      <c r="B1">
        <v>2.6</v>
      </c>
      <c r="C1">
        <v>1.5</v>
      </c>
      <c r="D1" s="1">
        <v>1.2111890000000001</v>
      </c>
    </row>
    <row r="2" spans="1:4" x14ac:dyDescent="0.25">
      <c r="A2">
        <v>6.2</v>
      </c>
      <c r="B2">
        <v>1</v>
      </c>
      <c r="C2">
        <v>1</v>
      </c>
      <c r="D2" s="1">
        <v>11.45238</v>
      </c>
    </row>
    <row r="3" spans="1:4" x14ac:dyDescent="0.25">
      <c r="A3">
        <v>6</v>
      </c>
      <c r="B3">
        <v>2.7</v>
      </c>
      <c r="C3">
        <v>2.6</v>
      </c>
      <c r="D3" s="1">
        <v>9.4818180000000005</v>
      </c>
    </row>
    <row r="4" spans="1:4" x14ac:dyDescent="0.25">
      <c r="A4">
        <v>2.7</v>
      </c>
      <c r="B4">
        <v>0.1</v>
      </c>
      <c r="C4">
        <v>0.2</v>
      </c>
      <c r="D4" s="1">
        <v>11.068490000000001</v>
      </c>
    </row>
    <row r="5" spans="1:4" x14ac:dyDescent="0.25">
      <c r="A5">
        <v>1.9</v>
      </c>
      <c r="B5">
        <v>0.6</v>
      </c>
      <c r="C5">
        <v>0.6</v>
      </c>
      <c r="D5" s="1">
        <v>10.82</v>
      </c>
    </row>
    <row r="6" spans="1:4" x14ac:dyDescent="0.25">
      <c r="A6">
        <v>5.5</v>
      </c>
      <c r="B6">
        <v>8.4</v>
      </c>
      <c r="C6">
        <v>7</v>
      </c>
      <c r="D6" s="1">
        <v>1.4596579999999999</v>
      </c>
    </row>
    <row r="7" spans="1:4" x14ac:dyDescent="0.25">
      <c r="A7">
        <v>4.2</v>
      </c>
      <c r="B7">
        <v>0.6</v>
      </c>
      <c r="C7">
        <v>0.5</v>
      </c>
      <c r="D7" s="1">
        <v>6.0714290000000002</v>
      </c>
    </row>
    <row r="8" spans="1:4" x14ac:dyDescent="0.25">
      <c r="A8">
        <v>7.4</v>
      </c>
      <c r="B8">
        <v>1.6</v>
      </c>
      <c r="C8">
        <v>2.1</v>
      </c>
      <c r="D8" s="1">
        <v>1.6919740000000001</v>
      </c>
    </row>
    <row r="9" spans="1:4" x14ac:dyDescent="0.25">
      <c r="A9">
        <v>7</v>
      </c>
      <c r="B9">
        <v>3</v>
      </c>
      <c r="C9">
        <v>3.2</v>
      </c>
      <c r="D9" s="1">
        <v>1.512356</v>
      </c>
    </row>
    <row r="10" spans="1:4" x14ac:dyDescent="0.25">
      <c r="A10">
        <v>4</v>
      </c>
      <c r="B10">
        <v>0.1</v>
      </c>
      <c r="C10">
        <v>0.1</v>
      </c>
      <c r="D10" s="1">
        <v>37.809519999999999</v>
      </c>
    </row>
    <row r="11" spans="1:4" x14ac:dyDescent="0.25">
      <c r="A11">
        <v>2.1</v>
      </c>
      <c r="B11">
        <v>0.1</v>
      </c>
      <c r="C11">
        <v>0.2</v>
      </c>
      <c r="D11" s="1">
        <v>29.533329999999999</v>
      </c>
    </row>
    <row r="12" spans="1:4" x14ac:dyDescent="0.25">
      <c r="A12">
        <v>7.9</v>
      </c>
      <c r="B12">
        <v>3.3</v>
      </c>
      <c r="C12">
        <v>2.9</v>
      </c>
      <c r="D12" s="1">
        <v>6.7005990000000004</v>
      </c>
    </row>
    <row r="13" spans="1:4" x14ac:dyDescent="0.25">
      <c r="A13">
        <v>7</v>
      </c>
      <c r="B13">
        <v>1.1000000000000001</v>
      </c>
      <c r="C13">
        <v>1.2</v>
      </c>
      <c r="D13" s="1">
        <v>2.3481679999999998</v>
      </c>
    </row>
    <row r="14" spans="1:4" x14ac:dyDescent="0.25">
      <c r="A14">
        <v>4.8</v>
      </c>
      <c r="B14">
        <v>0.3</v>
      </c>
      <c r="C14">
        <v>0.5</v>
      </c>
      <c r="D14" s="1">
        <v>6</v>
      </c>
    </row>
    <row r="15" spans="1:4" x14ac:dyDescent="0.25">
      <c r="A15">
        <v>4.4000000000000004</v>
      </c>
      <c r="B15">
        <v>0.3</v>
      </c>
      <c r="C15">
        <v>0.4</v>
      </c>
      <c r="D15" s="1">
        <v>3.7289720000000002</v>
      </c>
    </row>
    <row r="16" spans="1:4" x14ac:dyDescent="0.25">
      <c r="A16">
        <v>4.8</v>
      </c>
      <c r="B16">
        <v>0.5</v>
      </c>
      <c r="C16">
        <v>0.5</v>
      </c>
      <c r="D16" s="1">
        <v>18.703700000000001</v>
      </c>
    </row>
    <row r="17" spans="1:5" x14ac:dyDescent="0.25">
      <c r="A17">
        <v>4.7</v>
      </c>
      <c r="B17">
        <v>3.4</v>
      </c>
      <c r="C17">
        <v>4</v>
      </c>
      <c r="D17" s="1">
        <v>1.341232</v>
      </c>
    </row>
    <row r="18" spans="1:5" x14ac:dyDescent="0.25">
      <c r="A18">
        <v>4.2</v>
      </c>
      <c r="B18">
        <v>1</v>
      </c>
      <c r="C18">
        <v>1</v>
      </c>
      <c r="D18" s="1">
        <v>43.244680000000002</v>
      </c>
    </row>
    <row r="19" spans="1:5" x14ac:dyDescent="0.25">
      <c r="A19">
        <v>2.6</v>
      </c>
      <c r="B19">
        <v>0.1</v>
      </c>
      <c r="C19">
        <v>0.1</v>
      </c>
      <c r="D19" s="1">
        <v>72.692310000000006</v>
      </c>
    </row>
    <row r="20" spans="1:5" x14ac:dyDescent="0.25">
      <c r="A20">
        <f>AVERAGE(A1:A19)</f>
        <v>5.1631578947368428</v>
      </c>
      <c r="B20">
        <f>AVERAGE(B1:B19)</f>
        <v>1.6210526315789477</v>
      </c>
      <c r="C20">
        <f>AVERAGE(C1:C19)</f>
        <v>1.5578947368421052</v>
      </c>
      <c r="D20" s="1">
        <f>AVERAGE(D1:D19)</f>
        <v>14.572200263157894</v>
      </c>
      <c r="E20" t="s">
        <v>31</v>
      </c>
    </row>
    <row r="21" spans="1:5" x14ac:dyDescent="0.25">
      <c r="A21">
        <f>STDEVPA(A1:A19)</f>
        <v>2.1609477760600142</v>
      </c>
      <c r="B21">
        <f>STDEVPA(B1:B19)</f>
        <v>1.9613580009157516</v>
      </c>
      <c r="C21">
        <f>STDEVPA(C1:C19)</f>
        <v>1.713204381291842</v>
      </c>
      <c r="D21">
        <f>STDEVPA(D1:D19)</f>
        <v>18.324014014581774</v>
      </c>
      <c r="E21" t="s">
        <v>32</v>
      </c>
    </row>
    <row r="22" spans="1:5" x14ac:dyDescent="0.25">
      <c r="B22">
        <f>Лист3!B18</f>
        <v>1.3827797557049806</v>
      </c>
      <c r="C22">
        <f>Лист3!B19</f>
        <v>-1.313449091152894</v>
      </c>
      <c r="D22">
        <f>Лист3!B20</f>
        <v>-5.399368118800553E-2</v>
      </c>
      <c r="E22" t="s">
        <v>33</v>
      </c>
    </row>
    <row r="23" spans="1:5" x14ac:dyDescent="0.25">
      <c r="B23">
        <f>Лист2!B3</f>
        <v>0.42400309448580831</v>
      </c>
      <c r="C23">
        <f>Лист2!B4</f>
        <v>0.3865543505163832</v>
      </c>
      <c r="D23">
        <f>Лист2!B5</f>
        <v>-0.51445992844325217</v>
      </c>
      <c r="E23" t="s">
        <v>34</v>
      </c>
    </row>
    <row r="24" spans="1:5" x14ac:dyDescent="0.25">
      <c r="B24">
        <f>B22*B20/$A$20</f>
        <v>0.43414491820299084</v>
      </c>
      <c r="C24">
        <f t="shared" ref="C24:D24" si="0">C22*C20/$A$20</f>
        <v>-0.39631083688201479</v>
      </c>
      <c r="D24">
        <f t="shared" si="0"/>
        <v>-0.15238866431312573</v>
      </c>
      <c r="E24" t="s">
        <v>35</v>
      </c>
    </row>
    <row r="25" spans="1:5" x14ac:dyDescent="0.25">
      <c r="B25">
        <f>1.383*B21/A21</f>
        <v>1.2552631513438068</v>
      </c>
      <c r="C25">
        <f>-1.313*C21/A21</f>
        <v>-1.0409494285593124</v>
      </c>
      <c r="D25">
        <f>-0.054*D21/A21</f>
        <v>-0.45789943086525348</v>
      </c>
      <c r="E25" t="s">
        <v>36</v>
      </c>
    </row>
    <row r="26" spans="1:5" x14ac:dyDescent="0.25">
      <c r="B26">
        <f>B25*0.424</f>
        <v>0.53223157616977412</v>
      </c>
      <c r="C26">
        <f>C25*0.387</f>
        <v>-0.40284742885245389</v>
      </c>
      <c r="D26">
        <f>D25*-0.514</f>
        <v>0.23536030746474029</v>
      </c>
      <c r="E26" t="s">
        <v>37</v>
      </c>
    </row>
    <row r="27" spans="1:5" x14ac:dyDescent="0.25">
      <c r="D27">
        <f>B26+C26+D26</f>
        <v>0.36474445478206052</v>
      </c>
      <c r="E27" t="s">
        <v>38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sqref="A1:J10"/>
    </sheetView>
  </sheetViews>
  <sheetFormatPr defaultRowHeight="15" x14ac:dyDescent="0.25"/>
  <cols>
    <col min="1" max="1" width="15.5703125" customWidth="1"/>
    <col min="2" max="2" width="23" customWidth="1"/>
    <col min="3" max="3" width="25.28515625" customWidth="1"/>
    <col min="4" max="4" width="19.7109375" customWidth="1"/>
    <col min="5" max="5" width="20.7109375" customWidth="1"/>
    <col min="6" max="6" width="18.5703125" customWidth="1"/>
    <col min="7" max="7" width="19.7109375" customWidth="1"/>
    <col min="8" max="8" width="18.85546875" customWidth="1"/>
    <col min="9" max="9" width="16.140625" customWidth="1"/>
    <col min="10" max="10" width="17.7109375" customWidth="1"/>
  </cols>
  <sheetData>
    <row r="1" spans="1:10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  <c r="F1" s="4" t="s">
        <v>73</v>
      </c>
      <c r="G1" s="4" t="s">
        <v>74</v>
      </c>
      <c r="H1" s="4" t="s">
        <v>75</v>
      </c>
      <c r="I1" s="4" t="s">
        <v>76</v>
      </c>
      <c r="J1" s="4" t="s">
        <v>77</v>
      </c>
    </row>
    <row r="2" spans="1:10" x14ac:dyDescent="0.25">
      <c r="A2" s="2" t="s">
        <v>0</v>
      </c>
      <c r="B2" s="2">
        <v>1</v>
      </c>
      <c r="C2" s="2"/>
      <c r="D2" s="2"/>
      <c r="E2" s="2"/>
      <c r="F2" s="2"/>
      <c r="G2" s="2"/>
      <c r="H2" s="2"/>
      <c r="I2" s="2"/>
      <c r="J2" s="2"/>
    </row>
    <row r="3" spans="1:10" x14ac:dyDescent="0.25">
      <c r="A3" s="2" t="s">
        <v>1</v>
      </c>
      <c r="B3" s="2">
        <v>-0.16737971551979997</v>
      </c>
      <c r="C3" s="2">
        <v>1</v>
      </c>
      <c r="D3" s="2"/>
      <c r="E3" s="2"/>
      <c r="F3" s="2"/>
      <c r="G3" s="2"/>
      <c r="H3" s="2"/>
      <c r="I3" s="2"/>
      <c r="J3" s="2"/>
    </row>
    <row r="4" spans="1:10" x14ac:dyDescent="0.25">
      <c r="A4" s="2" t="s">
        <v>2</v>
      </c>
      <c r="B4" s="2">
        <v>0.2984521173133059</v>
      </c>
      <c r="C4" s="2">
        <v>-0.19079658023069906</v>
      </c>
      <c r="D4" s="2">
        <v>1</v>
      </c>
      <c r="E4" s="2"/>
      <c r="F4" s="2"/>
      <c r="G4" s="2"/>
      <c r="H4" s="2"/>
      <c r="I4" s="2"/>
      <c r="J4" s="2"/>
    </row>
    <row r="5" spans="1:10" x14ac:dyDescent="0.25">
      <c r="A5" s="2" t="s">
        <v>3</v>
      </c>
      <c r="B5" s="2">
        <v>0.13885989182892228</v>
      </c>
      <c r="C5" s="2">
        <v>-0.12871690226514784</v>
      </c>
      <c r="D5" s="2">
        <v>5.0816708662642658E-2</v>
      </c>
      <c r="E5" s="2">
        <v>1</v>
      </c>
      <c r="F5" s="2"/>
      <c r="G5" s="2"/>
      <c r="H5" s="2"/>
      <c r="I5" s="2"/>
      <c r="J5" s="2"/>
    </row>
    <row r="6" spans="1:10" x14ac:dyDescent="0.25">
      <c r="A6" s="2" t="s">
        <v>73</v>
      </c>
      <c r="B6" s="2">
        <v>-0.51445604354635754</v>
      </c>
      <c r="C6" s="2">
        <v>0.66400879594246065</v>
      </c>
      <c r="D6" s="2">
        <v>-0.15572169837181257</v>
      </c>
      <c r="E6" s="2">
        <v>-0.13581914093923605</v>
      </c>
      <c r="F6" s="2">
        <v>1</v>
      </c>
      <c r="G6" s="2"/>
      <c r="H6" s="2"/>
      <c r="I6" s="2"/>
      <c r="J6" s="2"/>
    </row>
    <row r="7" spans="1:10" x14ac:dyDescent="0.25">
      <c r="A7" s="2" t="s">
        <v>74</v>
      </c>
      <c r="B7" s="2">
        <v>0.42400309448580831</v>
      </c>
      <c r="C7" s="2">
        <v>6.2116578425116795E-2</v>
      </c>
      <c r="D7" s="2">
        <v>0.45116181300024655</v>
      </c>
      <c r="E7" s="2">
        <v>0.14014678200357383</v>
      </c>
      <c r="F7" s="2">
        <v>-0.40841352738480763</v>
      </c>
      <c r="G7" s="2">
        <v>1</v>
      </c>
      <c r="H7" s="2"/>
      <c r="I7" s="2"/>
      <c r="J7" s="2"/>
    </row>
    <row r="8" spans="1:10" x14ac:dyDescent="0.25">
      <c r="A8" s="2" t="s">
        <v>75</v>
      </c>
      <c r="B8" s="2">
        <v>0.3865543505163832</v>
      </c>
      <c r="C8" s="2">
        <v>-6.1160341030750743E-4</v>
      </c>
      <c r="D8" s="2">
        <v>0.48865136330290287</v>
      </c>
      <c r="E8" s="2">
        <v>0.11064548623641873</v>
      </c>
      <c r="F8" s="2">
        <v>-0.43803928696462496</v>
      </c>
      <c r="G8" s="2">
        <v>0.9778037933142022</v>
      </c>
      <c r="H8" s="2">
        <v>1</v>
      </c>
      <c r="I8" s="2"/>
      <c r="J8" s="2"/>
    </row>
    <row r="9" spans="1:10" x14ac:dyDescent="0.25">
      <c r="A9" s="2" t="s">
        <v>76</v>
      </c>
      <c r="B9" s="2">
        <v>8.4118708778668894E-2</v>
      </c>
      <c r="C9" s="2">
        <v>0.17145834015080563</v>
      </c>
      <c r="D9" s="2">
        <v>0.23020521638884822</v>
      </c>
      <c r="E9" s="2">
        <v>0.18902919264018195</v>
      </c>
      <c r="F9" s="2">
        <v>0.31988208513588795</v>
      </c>
      <c r="G9" s="2">
        <v>8.1314364800797484E-2</v>
      </c>
      <c r="H9" s="2">
        <v>3.9785002231913703E-2</v>
      </c>
      <c r="I9" s="2">
        <v>1</v>
      </c>
      <c r="J9" s="2"/>
    </row>
    <row r="10" spans="1:10" ht="15.75" thickBot="1" x14ac:dyDescent="0.3">
      <c r="A10" s="3" t="s">
        <v>77</v>
      </c>
      <c r="B10" s="3">
        <v>0.20919922931148563</v>
      </c>
      <c r="C10" s="3">
        <v>-1.2130880393788476E-2</v>
      </c>
      <c r="D10" s="3">
        <v>0.26722844506056403</v>
      </c>
      <c r="E10" s="3">
        <v>0.17076182635957915</v>
      </c>
      <c r="F10" s="3">
        <v>0.24491785514446349</v>
      </c>
      <c r="G10" s="3">
        <v>2.9941500368656608E-2</v>
      </c>
      <c r="H10" s="3">
        <v>-7.4903228237175615E-2</v>
      </c>
      <c r="I10" s="3">
        <v>0.24560079860858036</v>
      </c>
      <c r="J10" s="3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B23" sqref="B23"/>
    </sheetView>
  </sheetViews>
  <sheetFormatPr defaultRowHeight="15" x14ac:dyDescent="0.25"/>
  <sheetData>
    <row r="1" spans="1:9" x14ac:dyDescent="0.25">
      <c r="A1" t="s">
        <v>4</v>
      </c>
    </row>
    <row r="2" spans="1:9" ht="15.75" thickBot="1" x14ac:dyDescent="0.3"/>
    <row r="3" spans="1:9" x14ac:dyDescent="0.25">
      <c r="A3" s="5" t="s">
        <v>5</v>
      </c>
      <c r="B3" s="5"/>
    </row>
    <row r="4" spans="1:9" x14ac:dyDescent="0.25">
      <c r="A4" s="2" t="s">
        <v>6</v>
      </c>
      <c r="B4" s="2">
        <v>0.74433587811764856</v>
      </c>
    </row>
    <row r="5" spans="1:9" x14ac:dyDescent="0.25">
      <c r="A5" s="2" t="s">
        <v>7</v>
      </c>
      <c r="B5" s="2">
        <v>0.554035899453171</v>
      </c>
    </row>
    <row r="6" spans="1:9" x14ac:dyDescent="0.25">
      <c r="A6" s="2" t="s">
        <v>8</v>
      </c>
      <c r="B6" s="2">
        <v>0.19726461901570785</v>
      </c>
    </row>
    <row r="7" spans="1:9" x14ac:dyDescent="0.25">
      <c r="A7" s="2" t="s">
        <v>9</v>
      </c>
      <c r="B7" s="2">
        <v>1.9891659745756742</v>
      </c>
    </row>
    <row r="8" spans="1:9" ht="15.75" thickBot="1" x14ac:dyDescent="0.3">
      <c r="A8" s="3" t="s">
        <v>10</v>
      </c>
      <c r="B8" s="3">
        <v>19</v>
      </c>
    </row>
    <row r="10" spans="1:9" ht="15.75" thickBot="1" x14ac:dyDescent="0.3">
      <c r="A10" t="s">
        <v>11</v>
      </c>
    </row>
    <row r="11" spans="1:9" x14ac:dyDescent="0.25">
      <c r="A11" s="4"/>
      <c r="B11" s="4" t="s">
        <v>16</v>
      </c>
      <c r="C11" s="4" t="s">
        <v>17</v>
      </c>
      <c r="D11" s="4" t="s">
        <v>18</v>
      </c>
      <c r="E11" s="4" t="s">
        <v>19</v>
      </c>
      <c r="F11" s="4" t="s">
        <v>20</v>
      </c>
    </row>
    <row r="12" spans="1:9" x14ac:dyDescent="0.25">
      <c r="A12" s="2" t="s">
        <v>12</v>
      </c>
      <c r="B12" s="2">
        <v>8</v>
      </c>
      <c r="C12" s="2">
        <v>49.156397782219877</v>
      </c>
      <c r="D12" s="2">
        <v>6.1445497227774846</v>
      </c>
      <c r="E12" s="2">
        <v>1.5529161954230939</v>
      </c>
      <c r="F12" s="2">
        <v>0.25272483516886257</v>
      </c>
    </row>
    <row r="13" spans="1:9" x14ac:dyDescent="0.25">
      <c r="A13" s="2" t="s">
        <v>13</v>
      </c>
      <c r="B13" s="2">
        <v>10</v>
      </c>
      <c r="C13" s="2">
        <v>39.567812744095924</v>
      </c>
      <c r="D13" s="2">
        <v>3.9567812744095923</v>
      </c>
      <c r="E13" s="2"/>
      <c r="F13" s="2"/>
    </row>
    <row r="14" spans="1:9" ht="15.75" thickBot="1" x14ac:dyDescent="0.3">
      <c r="A14" s="3" t="s">
        <v>14</v>
      </c>
      <c r="B14" s="3">
        <v>18</v>
      </c>
      <c r="C14" s="3">
        <v>88.724210526315801</v>
      </c>
      <c r="D14" s="3"/>
      <c r="E14" s="3"/>
      <c r="F14" s="3"/>
    </row>
    <row r="15" spans="1:9" ht="15.75" thickBot="1" x14ac:dyDescent="0.3"/>
    <row r="16" spans="1:9" x14ac:dyDescent="0.25">
      <c r="A16" s="4"/>
      <c r="B16" s="4" t="s">
        <v>21</v>
      </c>
      <c r="C16" s="4" t="s">
        <v>9</v>
      </c>
      <c r="D16" s="4" t="s">
        <v>22</v>
      </c>
      <c r="E16" s="4" t="s">
        <v>23</v>
      </c>
      <c r="F16" s="4" t="s">
        <v>24</v>
      </c>
      <c r="G16" s="4" t="s">
        <v>25</v>
      </c>
      <c r="H16" s="4" t="s">
        <v>26</v>
      </c>
      <c r="I16" s="4" t="s">
        <v>27</v>
      </c>
    </row>
    <row r="17" spans="1:9" x14ac:dyDescent="0.25">
      <c r="A17" s="2" t="s">
        <v>15</v>
      </c>
      <c r="B17" s="2">
        <v>-34.51824834703892</v>
      </c>
      <c r="C17" s="2">
        <v>25.672742441421473</v>
      </c>
      <c r="D17" s="2">
        <v>-1.3445485392065375</v>
      </c>
      <c r="E17" s="2">
        <v>0.20847422521260961</v>
      </c>
      <c r="F17" s="2">
        <v>-91.720683217807064</v>
      </c>
      <c r="G17" s="2">
        <v>22.684186523729224</v>
      </c>
      <c r="H17" s="2">
        <v>-91.720683217807064</v>
      </c>
      <c r="I17" s="2">
        <v>22.684186523729224</v>
      </c>
    </row>
    <row r="18" spans="1:9" x14ac:dyDescent="0.25">
      <c r="A18" s="2" t="s">
        <v>28</v>
      </c>
      <c r="B18" s="2">
        <v>0.27180630941390516</v>
      </c>
      <c r="C18" s="2">
        <v>0.18295263488622562</v>
      </c>
      <c r="D18" s="2">
        <v>1.4856649076573056</v>
      </c>
      <c r="E18" s="2">
        <v>0.16819662333557417</v>
      </c>
      <c r="F18" s="2">
        <v>-0.13583756444935363</v>
      </c>
      <c r="G18" s="2">
        <v>0.679450183277164</v>
      </c>
      <c r="H18" s="2">
        <v>-0.13583756444935363</v>
      </c>
      <c r="I18" s="2">
        <v>0.679450183277164</v>
      </c>
    </row>
    <row r="19" spans="1:9" x14ac:dyDescent="0.25">
      <c r="A19" s="2" t="s">
        <v>29</v>
      </c>
      <c r="B19" s="2">
        <v>1.2467835975545865E-2</v>
      </c>
      <c r="C19" s="2">
        <v>3.0966750053980096E-2</v>
      </c>
      <c r="D19" s="2">
        <v>0.40262009910024116</v>
      </c>
      <c r="E19" s="2">
        <v>0.69569992941389869</v>
      </c>
      <c r="F19" s="2">
        <v>-5.6530382939475252E-2</v>
      </c>
      <c r="G19" s="2">
        <v>8.1466054890566977E-2</v>
      </c>
      <c r="H19" s="2">
        <v>-5.6530382939475252E-2</v>
      </c>
      <c r="I19" s="2">
        <v>8.1466054890566977E-2</v>
      </c>
    </row>
    <row r="20" spans="1:9" x14ac:dyDescent="0.25">
      <c r="A20" s="2" t="s">
        <v>30</v>
      </c>
      <c r="B20" s="2">
        <v>-1.511604783819635E-2</v>
      </c>
      <c r="C20" s="2">
        <v>9.5303282269737111E-2</v>
      </c>
      <c r="D20" s="2">
        <v>-0.15860993953401692</v>
      </c>
      <c r="E20" s="2">
        <v>0.87713359481742992</v>
      </c>
      <c r="F20" s="2">
        <v>-0.22746499378521223</v>
      </c>
      <c r="G20" s="2">
        <v>0.19723289810881955</v>
      </c>
      <c r="H20" s="2">
        <v>-0.22746499378521223</v>
      </c>
      <c r="I20" s="2">
        <v>0.19723289810881955</v>
      </c>
    </row>
    <row r="21" spans="1:9" x14ac:dyDescent="0.25">
      <c r="A21" s="2" t="s">
        <v>78</v>
      </c>
      <c r="B21" s="2">
        <v>-0.13491385435276723</v>
      </c>
      <c r="C21" s="2">
        <v>5.3872420845712927E-2</v>
      </c>
      <c r="D21" s="2">
        <v>-2.5043213621149798</v>
      </c>
      <c r="E21" s="2">
        <v>3.121486961305189E-2</v>
      </c>
      <c r="F21" s="2">
        <v>-0.25494908828965546</v>
      </c>
      <c r="G21" s="2">
        <v>-1.4878620415878993E-2</v>
      </c>
      <c r="H21" s="2">
        <v>-0.25494908828965546</v>
      </c>
      <c r="I21" s="2">
        <v>-1.4878620415878993E-2</v>
      </c>
    </row>
    <row r="22" spans="1:9" x14ac:dyDescent="0.25">
      <c r="A22" s="2" t="s">
        <v>79</v>
      </c>
      <c r="B22" s="2">
        <v>-0.54697388407757697</v>
      </c>
      <c r="C22" s="2">
        <v>1.6520115377407694</v>
      </c>
      <c r="D22" s="2">
        <v>-0.33109568037617854</v>
      </c>
      <c r="E22" s="2">
        <v>0.74740570212917734</v>
      </c>
      <c r="F22" s="2">
        <v>-4.2278849752473748</v>
      </c>
      <c r="G22" s="2">
        <v>3.1339372070922207</v>
      </c>
      <c r="H22" s="2">
        <v>-4.2278849752473748</v>
      </c>
      <c r="I22" s="2">
        <v>3.1339372070922207</v>
      </c>
    </row>
    <row r="23" spans="1:9" x14ac:dyDescent="0.25">
      <c r="A23" s="2" t="s">
        <v>80</v>
      </c>
      <c r="B23" s="2">
        <v>0.43119141836817848</v>
      </c>
      <c r="C23" s="2">
        <v>1.847769771293605</v>
      </c>
      <c r="D23" s="2">
        <v>0.23335776191765803</v>
      </c>
      <c r="E23" s="2">
        <v>0.82019105554654426</v>
      </c>
      <c r="F23" s="2">
        <v>-3.685896198576895</v>
      </c>
      <c r="G23" s="2">
        <v>4.5482790353132518</v>
      </c>
      <c r="H23" s="2">
        <v>-3.685896198576895</v>
      </c>
      <c r="I23" s="2">
        <v>4.5482790353132518</v>
      </c>
    </row>
    <row r="24" spans="1:9" x14ac:dyDescent="0.25">
      <c r="A24" s="2" t="s">
        <v>81</v>
      </c>
      <c r="B24" s="2">
        <v>6.9854191364047968E-3</v>
      </c>
      <c r="C24" s="2">
        <v>7.2510576991341282E-3</v>
      </c>
      <c r="D24" s="2">
        <v>0.9633655428281791</v>
      </c>
      <c r="E24" s="2">
        <v>0.35808128881971868</v>
      </c>
      <c r="F24" s="2">
        <v>-9.1709442410301545E-3</v>
      </c>
      <c r="G24" s="2">
        <v>2.3141782513839748E-2</v>
      </c>
      <c r="H24" s="2">
        <v>-9.1709442410301545E-3</v>
      </c>
      <c r="I24" s="2">
        <v>2.3141782513839748E-2</v>
      </c>
    </row>
    <row r="25" spans="1:9" ht="15.75" thickBot="1" x14ac:dyDescent="0.3">
      <c r="A25" s="3" t="s">
        <v>82</v>
      </c>
      <c r="B25" s="3">
        <v>0.25244431776054915</v>
      </c>
      <c r="C25" s="3">
        <v>0.17932894942684305</v>
      </c>
      <c r="D25" s="3">
        <v>1.4077164817358918</v>
      </c>
      <c r="E25" s="3">
        <v>0.18953260270063532</v>
      </c>
      <c r="F25" s="3">
        <v>-0.14712548174328155</v>
      </c>
      <c r="G25" s="3">
        <v>0.65201411726437986</v>
      </c>
      <c r="H25" s="3">
        <v>-0.14712548174328155</v>
      </c>
      <c r="I25" s="3">
        <v>0.65201411726437986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sqref="A1:I23"/>
    </sheetView>
  </sheetViews>
  <sheetFormatPr defaultRowHeight="15" x14ac:dyDescent="0.25"/>
  <cols>
    <col min="8" max="8" width="11.5703125" customWidth="1"/>
    <col min="9" max="9" width="16.7109375" customWidth="1"/>
  </cols>
  <sheetData>
    <row r="1" spans="1:9" x14ac:dyDescent="0.25">
      <c r="A1" t="s">
        <v>4</v>
      </c>
    </row>
    <row r="2" spans="1:9" ht="15.75" thickBot="1" x14ac:dyDescent="0.3"/>
    <row r="3" spans="1:9" x14ac:dyDescent="0.25">
      <c r="A3" s="5" t="s">
        <v>5</v>
      </c>
      <c r="B3" s="5"/>
    </row>
    <row r="4" spans="1:9" x14ac:dyDescent="0.25">
      <c r="A4" s="2" t="s">
        <v>6</v>
      </c>
      <c r="B4" s="2">
        <v>0.56631113448571524</v>
      </c>
    </row>
    <row r="5" spans="1:9" x14ac:dyDescent="0.25">
      <c r="A5" s="2" t="s">
        <v>7</v>
      </c>
      <c r="B5" s="2">
        <v>0.32070830104249787</v>
      </c>
    </row>
    <row r="6" spans="1:9" x14ac:dyDescent="0.25">
      <c r="A6" s="2" t="s">
        <v>8</v>
      </c>
      <c r="B6" s="2">
        <v>0.18484996125099742</v>
      </c>
    </row>
    <row r="7" spans="1:9" x14ac:dyDescent="0.25">
      <c r="A7" s="2" t="s">
        <v>9</v>
      </c>
      <c r="B7" s="2">
        <v>2.0044886248464828</v>
      </c>
    </row>
    <row r="8" spans="1:9" ht="15.75" thickBot="1" x14ac:dyDescent="0.3">
      <c r="A8" s="3" t="s">
        <v>10</v>
      </c>
      <c r="B8" s="3">
        <v>19</v>
      </c>
    </row>
    <row r="10" spans="1:9" ht="15.75" thickBot="1" x14ac:dyDescent="0.3">
      <c r="A10" t="s">
        <v>11</v>
      </c>
    </row>
    <row r="11" spans="1:9" x14ac:dyDescent="0.25">
      <c r="A11" s="4"/>
      <c r="B11" s="4" t="s">
        <v>16</v>
      </c>
      <c r="C11" s="4" t="s">
        <v>17</v>
      </c>
      <c r="D11" s="4" t="s">
        <v>18</v>
      </c>
      <c r="E11" s="4" t="s">
        <v>19</v>
      </c>
      <c r="F11" s="4" t="s">
        <v>20</v>
      </c>
    </row>
    <row r="12" spans="1:9" x14ac:dyDescent="0.25">
      <c r="A12" s="2" t="s">
        <v>12</v>
      </c>
      <c r="B12" s="2">
        <v>3</v>
      </c>
      <c r="C12" s="2">
        <v>28.454590819231647</v>
      </c>
      <c r="D12" s="2">
        <v>9.4848636064105492</v>
      </c>
      <c r="E12" s="2">
        <v>2.3606081270732711</v>
      </c>
      <c r="F12" s="2">
        <v>0.1124635619670802</v>
      </c>
    </row>
    <row r="13" spans="1:9" x14ac:dyDescent="0.25">
      <c r="A13" s="2" t="s">
        <v>13</v>
      </c>
      <c r="B13" s="2">
        <v>15</v>
      </c>
      <c r="C13" s="2">
        <v>60.269619707084154</v>
      </c>
      <c r="D13" s="2">
        <v>4.0179746471389439</v>
      </c>
      <c r="E13" s="2"/>
      <c r="F13" s="2"/>
    </row>
    <row r="14" spans="1:9" ht="15.75" thickBot="1" x14ac:dyDescent="0.3">
      <c r="A14" s="3" t="s">
        <v>14</v>
      </c>
      <c r="B14" s="3">
        <v>18</v>
      </c>
      <c r="C14" s="3">
        <v>88.724210526315801</v>
      </c>
      <c r="D14" s="3"/>
      <c r="E14" s="3"/>
      <c r="F14" s="3"/>
    </row>
    <row r="15" spans="1:9" ht="15.75" thickBot="1" x14ac:dyDescent="0.3"/>
    <row r="16" spans="1:9" x14ac:dyDescent="0.25">
      <c r="A16" s="4"/>
      <c r="B16" s="4" t="s">
        <v>21</v>
      </c>
      <c r="C16" s="4" t="s">
        <v>9</v>
      </c>
      <c r="D16" s="4" t="s">
        <v>22</v>
      </c>
      <c r="E16" s="4" t="s">
        <v>23</v>
      </c>
      <c r="F16" s="4" t="s">
        <v>24</v>
      </c>
      <c r="G16" s="4" t="s">
        <v>25</v>
      </c>
      <c r="H16" s="4" t="s">
        <v>26</v>
      </c>
      <c r="I16" s="4" t="s">
        <v>27</v>
      </c>
    </row>
    <row r="17" spans="1:9" x14ac:dyDescent="0.25">
      <c r="A17" s="2" t="s">
        <v>15</v>
      </c>
      <c r="B17" s="2">
        <v>4.5574965128166269</v>
      </c>
      <c r="C17" s="2">
        <v>1.568820625723033</v>
      </c>
      <c r="D17" s="2">
        <v>2.9050462736720983</v>
      </c>
      <c r="E17" s="2">
        <v>1.0882729314506805E-2</v>
      </c>
      <c r="F17" s="2">
        <v>1.2136345030544677</v>
      </c>
      <c r="G17" s="2">
        <v>7.9013585225787857</v>
      </c>
      <c r="H17" s="2">
        <v>1.2136345030544677</v>
      </c>
      <c r="I17" s="2">
        <v>7.9013585225787857</v>
      </c>
    </row>
    <row r="18" spans="1:9" x14ac:dyDescent="0.25">
      <c r="A18" s="2" t="s">
        <v>28</v>
      </c>
      <c r="B18" s="2">
        <v>0.13503996021340284</v>
      </c>
      <c r="C18" s="2">
        <v>0.33899858633636182</v>
      </c>
      <c r="D18" s="2">
        <v>0.39834962638874616</v>
      </c>
      <c r="E18" s="2">
        <v>0.69598501804360491</v>
      </c>
      <c r="F18" s="2">
        <v>-0.58751842257864151</v>
      </c>
      <c r="G18" s="2">
        <v>0.85759834300544713</v>
      </c>
      <c r="H18" s="2">
        <v>-0.58751842257864151</v>
      </c>
      <c r="I18" s="2">
        <v>0.85759834300544713</v>
      </c>
    </row>
    <row r="19" spans="1:9" x14ac:dyDescent="0.25">
      <c r="A19" s="2" t="s">
        <v>29</v>
      </c>
      <c r="B19" s="2">
        <v>1.8758230442575147E-2</v>
      </c>
      <c r="C19" s="2">
        <v>2.5828185124097527E-2</v>
      </c>
      <c r="D19" s="2">
        <v>0.72626978444079071</v>
      </c>
      <c r="E19" s="2">
        <v>0.47885397393243057</v>
      </c>
      <c r="F19" s="2">
        <v>-3.629324300281625E-2</v>
      </c>
      <c r="G19" s="2">
        <v>7.3809703887966538E-2</v>
      </c>
      <c r="H19" s="2">
        <v>-3.629324300281625E-2</v>
      </c>
      <c r="I19" s="2">
        <v>7.3809703887966538E-2</v>
      </c>
    </row>
    <row r="20" spans="1:9" ht="15.75" thickBot="1" x14ac:dyDescent="0.3">
      <c r="A20" s="3" t="s">
        <v>30</v>
      </c>
      <c r="B20" s="3">
        <v>-5.188480224665909E-2</v>
      </c>
      <c r="C20" s="3">
        <v>2.7998625225333144E-2</v>
      </c>
      <c r="D20" s="3">
        <v>-1.8531196381640105</v>
      </c>
      <c r="E20" s="3">
        <v>8.3640388976483432E-2</v>
      </c>
      <c r="F20" s="3">
        <v>-0.11156245925949385</v>
      </c>
      <c r="G20" s="3">
        <v>7.7928547661756664E-3</v>
      </c>
      <c r="H20" s="3">
        <v>-0.11156245925949385</v>
      </c>
      <c r="I20" s="3">
        <v>7.7928547661756664E-3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sqref="A1:E5"/>
    </sheetView>
  </sheetViews>
  <sheetFormatPr defaultRowHeight="15" x14ac:dyDescent="0.25"/>
  <cols>
    <col min="1" max="1" width="14.5703125" customWidth="1"/>
    <col min="2" max="2" width="13.5703125" customWidth="1"/>
    <col min="3" max="3" width="18.28515625" customWidth="1"/>
    <col min="4" max="4" width="20.7109375" customWidth="1"/>
    <col min="5" max="5" width="22.42578125" customWidth="1"/>
  </cols>
  <sheetData>
    <row r="1" spans="1:5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</row>
    <row r="2" spans="1:5" x14ac:dyDescent="0.25">
      <c r="A2" s="2" t="s">
        <v>0</v>
      </c>
      <c r="B2" s="2">
        <v>1</v>
      </c>
      <c r="C2" s="2"/>
      <c r="D2" s="2"/>
      <c r="E2" s="2"/>
    </row>
    <row r="3" spans="1:5" x14ac:dyDescent="0.25">
      <c r="A3" s="2" t="s">
        <v>1</v>
      </c>
      <c r="B3" s="2">
        <v>0.3865543505163832</v>
      </c>
      <c r="C3" s="2">
        <v>1</v>
      </c>
      <c r="D3" s="2"/>
      <c r="E3" s="2"/>
    </row>
    <row r="4" spans="1:5" x14ac:dyDescent="0.25">
      <c r="A4" s="2" t="s">
        <v>2</v>
      </c>
      <c r="B4" s="2">
        <v>0.2984521173133059</v>
      </c>
      <c r="C4" s="2">
        <v>0.48865136330290287</v>
      </c>
      <c r="D4" s="2">
        <v>1</v>
      </c>
      <c r="E4" s="2"/>
    </row>
    <row r="5" spans="1:5" ht="15.75" thickBot="1" x14ac:dyDescent="0.3">
      <c r="A5" s="3" t="s">
        <v>3</v>
      </c>
      <c r="B5" s="3">
        <v>-0.51445604354635754</v>
      </c>
      <c r="C5" s="3">
        <v>-0.43803928696462496</v>
      </c>
      <c r="D5" s="3">
        <v>-0.15572169837181257</v>
      </c>
      <c r="E5" s="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zoomScale="89" zoomScaleNormal="89" zoomScaleSheetLayoutView="100" workbookViewId="0">
      <selection activeCell="D1" sqref="D1"/>
    </sheetView>
  </sheetViews>
  <sheetFormatPr defaultRowHeight="15" x14ac:dyDescent="0.25"/>
  <cols>
    <col min="1" max="1" width="15.85546875" customWidth="1"/>
    <col min="2" max="2" width="24" customWidth="1"/>
    <col min="3" max="3" width="16.28515625" customWidth="1"/>
    <col min="4" max="4" width="15.5703125" customWidth="1"/>
    <col min="5" max="5" width="15.7109375" customWidth="1"/>
    <col min="6" max="6" width="16.7109375" customWidth="1"/>
    <col min="7" max="7" width="10.85546875" customWidth="1"/>
    <col min="8" max="8" width="19.28515625" customWidth="1"/>
    <col min="9" max="9" width="16" customWidth="1"/>
    <col min="10" max="10" width="13.28515625" customWidth="1"/>
    <col min="13" max="13" width="16" customWidth="1"/>
  </cols>
  <sheetData>
    <row r="1" spans="1:17" s="9" customFormat="1" ht="69.75" customHeight="1" thickBot="1" x14ac:dyDescent="0.3">
      <c r="A1" s="8"/>
      <c r="B1" s="11" t="s">
        <v>59</v>
      </c>
      <c r="C1" s="14" t="s">
        <v>65</v>
      </c>
      <c r="D1" s="15" t="s">
        <v>70</v>
      </c>
      <c r="E1" s="14" t="s">
        <v>72</v>
      </c>
      <c r="F1" s="13" t="s">
        <v>64</v>
      </c>
      <c r="G1" s="13" t="s">
        <v>71</v>
      </c>
      <c r="H1" s="13" t="s">
        <v>66</v>
      </c>
      <c r="I1" s="13" t="s">
        <v>68</v>
      </c>
      <c r="J1" s="13" t="s">
        <v>69</v>
      </c>
      <c r="M1" s="13" t="s">
        <v>67</v>
      </c>
      <c r="N1" s="10" t="s">
        <v>60</v>
      </c>
      <c r="O1" s="10" t="s">
        <v>61</v>
      </c>
      <c r="P1" s="12" t="s">
        <v>62</v>
      </c>
      <c r="Q1" s="12" t="s">
        <v>63</v>
      </c>
    </row>
    <row r="2" spans="1:17" ht="16.5" thickBot="1" x14ac:dyDescent="0.3">
      <c r="A2" s="6" t="s">
        <v>40</v>
      </c>
      <c r="B2" s="8">
        <v>10.7</v>
      </c>
      <c r="C2" s="8">
        <v>1.5</v>
      </c>
      <c r="D2" s="8">
        <v>43</v>
      </c>
      <c r="E2" s="8">
        <v>1.2</v>
      </c>
      <c r="F2" s="8">
        <v>2.6</v>
      </c>
      <c r="G2" s="8">
        <v>92.5</v>
      </c>
      <c r="H2" s="8">
        <v>173.2</v>
      </c>
      <c r="I2" s="8">
        <v>53</v>
      </c>
      <c r="J2" s="8">
        <v>108.2</v>
      </c>
      <c r="M2" s="8">
        <v>69934</v>
      </c>
      <c r="N2" s="8">
        <v>13.9</v>
      </c>
      <c r="O2" s="8">
        <v>107</v>
      </c>
      <c r="P2" s="8">
        <v>105</v>
      </c>
      <c r="Q2" s="8">
        <v>108</v>
      </c>
    </row>
    <row r="3" spans="1:17" ht="16.5" thickBot="1" x14ac:dyDescent="0.3">
      <c r="A3" s="7" t="s">
        <v>41</v>
      </c>
      <c r="B3" s="8">
        <v>6.2</v>
      </c>
      <c r="C3" s="8">
        <v>1</v>
      </c>
      <c r="D3" s="8">
        <v>85</v>
      </c>
      <c r="E3" s="8">
        <v>11.5</v>
      </c>
      <c r="F3" s="8">
        <v>1</v>
      </c>
      <c r="G3" s="8">
        <v>95.7</v>
      </c>
      <c r="H3" s="8">
        <v>96.2</v>
      </c>
      <c r="I3" s="8">
        <v>51</v>
      </c>
      <c r="J3" s="8">
        <v>107</v>
      </c>
      <c r="M3" s="8">
        <v>4096</v>
      </c>
      <c r="N3" s="8">
        <v>4.8</v>
      </c>
      <c r="O3" s="8">
        <v>102</v>
      </c>
      <c r="P3" s="8">
        <v>103</v>
      </c>
      <c r="Q3" s="8">
        <v>102</v>
      </c>
    </row>
    <row r="4" spans="1:17" ht="16.5" thickBot="1" x14ac:dyDescent="0.3">
      <c r="A4" s="7" t="s">
        <v>42</v>
      </c>
      <c r="B4" s="8">
        <v>6</v>
      </c>
      <c r="C4" s="8">
        <v>2.6</v>
      </c>
      <c r="D4" s="8">
        <v>79</v>
      </c>
      <c r="E4" s="8">
        <v>9.5</v>
      </c>
      <c r="F4" s="8">
        <v>2.7</v>
      </c>
      <c r="G4" s="8">
        <v>91.9</v>
      </c>
      <c r="H4" s="8">
        <v>104.3</v>
      </c>
      <c r="I4" s="8">
        <v>44</v>
      </c>
      <c r="J4" s="8">
        <v>112</v>
      </c>
      <c r="M4" s="8">
        <v>4489</v>
      </c>
      <c r="N4" s="8">
        <v>7.2</v>
      </c>
      <c r="O4" s="8">
        <v>107</v>
      </c>
      <c r="P4" s="8">
        <v>100</v>
      </c>
      <c r="Q4" s="8">
        <v>99.5</v>
      </c>
    </row>
    <row r="5" spans="1:17" ht="16.5" thickBot="1" x14ac:dyDescent="0.3">
      <c r="A5" s="7" t="s">
        <v>43</v>
      </c>
      <c r="B5" s="8">
        <v>2.7</v>
      </c>
      <c r="C5" s="8">
        <v>0.2</v>
      </c>
      <c r="D5" s="8">
        <v>30</v>
      </c>
      <c r="E5" s="8">
        <v>11.1</v>
      </c>
      <c r="F5" s="8">
        <v>0.1</v>
      </c>
      <c r="G5" s="8">
        <v>91.1</v>
      </c>
      <c r="H5" s="8">
        <v>80.8</v>
      </c>
      <c r="I5" s="8">
        <v>44</v>
      </c>
      <c r="J5" s="8">
        <v>102</v>
      </c>
      <c r="M5" s="8">
        <v>3053</v>
      </c>
      <c r="N5" s="8">
        <v>13.6</v>
      </c>
      <c r="O5" s="8">
        <v>92</v>
      </c>
      <c r="P5" s="8">
        <v>102</v>
      </c>
      <c r="Q5" s="8">
        <v>97</v>
      </c>
    </row>
    <row r="6" spans="1:17" ht="16.5" thickBot="1" x14ac:dyDescent="0.3">
      <c r="A6" s="7" t="s">
        <v>44</v>
      </c>
      <c r="B6" s="8">
        <v>1.9</v>
      </c>
      <c r="C6" s="8">
        <v>0.6</v>
      </c>
      <c r="D6" s="8">
        <v>44</v>
      </c>
      <c r="E6" s="8">
        <v>10.8</v>
      </c>
      <c r="F6" s="8">
        <v>0.6</v>
      </c>
      <c r="G6" s="8">
        <v>89.3</v>
      </c>
      <c r="H6" s="8">
        <v>108.2</v>
      </c>
      <c r="I6" s="8">
        <v>43</v>
      </c>
      <c r="J6" s="8">
        <v>111</v>
      </c>
      <c r="M6" s="8">
        <v>3781</v>
      </c>
      <c r="N6" s="8">
        <v>8.8000000000000007</v>
      </c>
      <c r="O6" s="8">
        <v>98</v>
      </c>
      <c r="P6" s="8">
        <v>98</v>
      </c>
      <c r="Q6" s="8">
        <v>99</v>
      </c>
    </row>
    <row r="7" spans="1:17" ht="16.5" thickBot="1" x14ac:dyDescent="0.3">
      <c r="A7" s="7" t="s">
        <v>45</v>
      </c>
      <c r="B7" s="8">
        <v>5.5</v>
      </c>
      <c r="C7" s="8">
        <v>7</v>
      </c>
      <c r="D7" s="8">
        <v>79</v>
      </c>
      <c r="E7" s="8">
        <v>1.5</v>
      </c>
      <c r="F7" s="8">
        <v>8.4</v>
      </c>
      <c r="G7" s="8">
        <v>92</v>
      </c>
      <c r="H7" s="8">
        <v>119.4</v>
      </c>
      <c r="I7" s="8">
        <v>52</v>
      </c>
      <c r="J7" s="8">
        <v>111</v>
      </c>
      <c r="M7" s="8">
        <v>38738</v>
      </c>
      <c r="N7" s="8">
        <v>4</v>
      </c>
      <c r="O7" s="8">
        <v>101</v>
      </c>
      <c r="P7" s="8">
        <v>99.5</v>
      </c>
      <c r="Q7" s="8">
        <v>103</v>
      </c>
    </row>
    <row r="8" spans="1:17" ht="16.5" thickBot="1" x14ac:dyDescent="0.3">
      <c r="A8" s="7" t="s">
        <v>46</v>
      </c>
      <c r="B8" s="8">
        <v>4.2</v>
      </c>
      <c r="C8" s="8">
        <v>0.5</v>
      </c>
      <c r="D8" s="8">
        <v>84</v>
      </c>
      <c r="E8" s="8">
        <v>6.1</v>
      </c>
      <c r="F8" s="8">
        <v>0.6</v>
      </c>
      <c r="G8" s="8">
        <v>80.099999999999994</v>
      </c>
      <c r="H8" s="8">
        <v>34</v>
      </c>
      <c r="I8" s="8">
        <v>53</v>
      </c>
      <c r="J8" s="8">
        <v>102</v>
      </c>
      <c r="M8" s="8">
        <v>2706</v>
      </c>
      <c r="N8" s="8">
        <v>3.9</v>
      </c>
      <c r="O8" s="8">
        <v>99</v>
      </c>
      <c r="P8" s="8">
        <v>99</v>
      </c>
      <c r="Q8" s="8">
        <v>99</v>
      </c>
    </row>
    <row r="9" spans="1:17" ht="16.5" thickBot="1" x14ac:dyDescent="0.3">
      <c r="A9" s="7" t="s">
        <v>47</v>
      </c>
      <c r="B9" s="8">
        <v>7.4</v>
      </c>
      <c r="C9" s="8">
        <v>2.1</v>
      </c>
      <c r="D9" s="8">
        <v>71</v>
      </c>
      <c r="E9" s="8">
        <v>1.7</v>
      </c>
      <c r="F9" s="8">
        <v>1.6</v>
      </c>
      <c r="G9" s="8">
        <v>91.3</v>
      </c>
      <c r="H9" s="8">
        <v>78</v>
      </c>
      <c r="I9" s="8">
        <v>50</v>
      </c>
      <c r="J9" s="8">
        <v>101</v>
      </c>
      <c r="M9" s="8">
        <v>18457</v>
      </c>
      <c r="N9" s="8">
        <v>10.5</v>
      </c>
      <c r="O9" s="8">
        <v>104</v>
      </c>
      <c r="P9" s="8" t="s">
        <v>39</v>
      </c>
      <c r="Q9" s="8" t="s">
        <v>39</v>
      </c>
    </row>
    <row r="10" spans="1:17" ht="16.5" thickBot="1" x14ac:dyDescent="0.3">
      <c r="A10" s="7" t="s">
        <v>48</v>
      </c>
      <c r="B10" s="8">
        <v>7</v>
      </c>
      <c r="C10" s="8">
        <v>3.2</v>
      </c>
      <c r="D10" s="8">
        <v>71</v>
      </c>
      <c r="E10" s="8">
        <v>1.5</v>
      </c>
      <c r="F10" s="8">
        <v>3</v>
      </c>
      <c r="G10" s="8">
        <v>77.8</v>
      </c>
      <c r="H10" s="8">
        <v>91.8</v>
      </c>
      <c r="I10" s="8">
        <v>41</v>
      </c>
      <c r="J10" s="8">
        <v>107</v>
      </c>
      <c r="M10" s="8">
        <v>22872</v>
      </c>
      <c r="N10" s="8">
        <v>10.7</v>
      </c>
      <c r="O10" s="8">
        <v>100</v>
      </c>
      <c r="P10" s="8">
        <v>100</v>
      </c>
      <c r="Q10" s="8">
        <v>101</v>
      </c>
    </row>
    <row r="11" spans="1:17" ht="16.5" thickBot="1" x14ac:dyDescent="0.3">
      <c r="A11" s="7" t="s">
        <v>49</v>
      </c>
      <c r="B11" s="8">
        <v>4</v>
      </c>
      <c r="C11" s="8">
        <v>0.1</v>
      </c>
      <c r="D11" s="8">
        <v>39</v>
      </c>
      <c r="E11" s="8">
        <v>37.799999999999997</v>
      </c>
      <c r="F11" s="8">
        <v>0.1</v>
      </c>
      <c r="G11" s="8">
        <v>79.5</v>
      </c>
      <c r="H11" s="8">
        <v>79.400000000000006</v>
      </c>
      <c r="I11" s="8">
        <v>52</v>
      </c>
      <c r="J11" s="8">
        <v>115</v>
      </c>
      <c r="M11" s="8">
        <v>941</v>
      </c>
      <c r="N11" s="8">
        <v>6.2</v>
      </c>
      <c r="O11" s="8" t="s">
        <v>39</v>
      </c>
      <c r="P11" s="8" t="s">
        <v>39</v>
      </c>
      <c r="Q11" s="8" t="s">
        <v>39</v>
      </c>
    </row>
    <row r="12" spans="1:17" ht="16.5" thickBot="1" x14ac:dyDescent="0.3">
      <c r="A12" s="7" t="s">
        <v>50</v>
      </c>
      <c r="B12" s="8">
        <v>2.1</v>
      </c>
      <c r="C12" s="8">
        <v>0.2</v>
      </c>
      <c r="D12" s="8">
        <v>42</v>
      </c>
      <c r="E12" s="8">
        <v>29.5</v>
      </c>
      <c r="F12" s="8">
        <v>0.1</v>
      </c>
      <c r="G12" s="8">
        <v>95.9</v>
      </c>
      <c r="H12" s="8">
        <v>88.6</v>
      </c>
      <c r="I12" s="8">
        <v>50</v>
      </c>
      <c r="J12" s="8">
        <v>107</v>
      </c>
      <c r="M12" s="8">
        <v>1344</v>
      </c>
      <c r="N12" s="8">
        <v>10.6</v>
      </c>
      <c r="O12" s="8" t="s">
        <v>39</v>
      </c>
      <c r="P12" s="8" t="s">
        <v>39</v>
      </c>
      <c r="Q12" s="8" t="s">
        <v>39</v>
      </c>
    </row>
    <row r="13" spans="1:17" ht="16.5" thickBot="1" x14ac:dyDescent="0.3">
      <c r="A13" s="7" t="s">
        <v>51</v>
      </c>
      <c r="B13" s="8">
        <v>7.9</v>
      </c>
      <c r="C13" s="8">
        <v>2.9</v>
      </c>
      <c r="D13" s="8">
        <v>91</v>
      </c>
      <c r="E13" s="8">
        <v>6.7</v>
      </c>
      <c r="F13" s="8">
        <v>3.3</v>
      </c>
      <c r="G13" s="8">
        <v>96.5</v>
      </c>
      <c r="H13" s="8">
        <v>111.9</v>
      </c>
      <c r="I13" s="8">
        <v>53</v>
      </c>
      <c r="J13" s="8">
        <v>107</v>
      </c>
      <c r="M13" s="8">
        <v>8370</v>
      </c>
      <c r="N13" s="8">
        <v>5.6</v>
      </c>
      <c r="O13" s="8">
        <v>99</v>
      </c>
      <c r="P13" s="8">
        <v>101</v>
      </c>
      <c r="Q13" s="8">
        <v>99</v>
      </c>
    </row>
    <row r="14" spans="1:17" ht="16.5" thickBot="1" x14ac:dyDescent="0.3">
      <c r="A14" s="7" t="s">
        <v>52</v>
      </c>
      <c r="B14" s="8">
        <v>7</v>
      </c>
      <c r="C14" s="8">
        <v>1.2</v>
      </c>
      <c r="D14" s="8">
        <v>39</v>
      </c>
      <c r="E14" s="8">
        <v>2.2999999999999998</v>
      </c>
      <c r="F14" s="8">
        <v>1.1000000000000001</v>
      </c>
      <c r="G14" s="8">
        <v>90.6</v>
      </c>
      <c r="H14" s="8">
        <v>89.7</v>
      </c>
      <c r="I14" s="8">
        <v>47</v>
      </c>
      <c r="J14" s="8">
        <v>111</v>
      </c>
      <c r="M14" s="8">
        <v>15961</v>
      </c>
      <c r="N14" s="8">
        <v>8.6999999999999993</v>
      </c>
      <c r="O14" s="8">
        <v>106</v>
      </c>
      <c r="P14" s="8">
        <v>99</v>
      </c>
      <c r="Q14" s="8">
        <v>110</v>
      </c>
    </row>
    <row r="15" spans="1:17" ht="16.5" thickBot="1" x14ac:dyDescent="0.3">
      <c r="A15" s="7" t="s">
        <v>53</v>
      </c>
      <c r="B15" s="8">
        <v>4.8</v>
      </c>
      <c r="C15" s="8">
        <v>0.5</v>
      </c>
      <c r="D15" s="8">
        <v>53</v>
      </c>
      <c r="E15" s="8">
        <v>6</v>
      </c>
      <c r="F15" s="8">
        <v>0.3</v>
      </c>
      <c r="G15" s="8">
        <v>89.6</v>
      </c>
      <c r="H15" s="8">
        <v>63.6</v>
      </c>
      <c r="I15" s="8">
        <v>53</v>
      </c>
      <c r="J15" s="8">
        <v>102</v>
      </c>
      <c r="M15" s="8">
        <v>4978</v>
      </c>
      <c r="N15" s="8">
        <v>14.8</v>
      </c>
      <c r="O15" s="8" t="s">
        <v>39</v>
      </c>
      <c r="P15" s="8" t="s">
        <v>39</v>
      </c>
      <c r="Q15" s="8" t="s">
        <v>39</v>
      </c>
    </row>
    <row r="16" spans="1:17" ht="16.5" thickBot="1" x14ac:dyDescent="0.3">
      <c r="A16" s="7" t="s">
        <v>54</v>
      </c>
      <c r="B16" s="8">
        <v>4.4000000000000004</v>
      </c>
      <c r="C16" s="8">
        <v>0.4</v>
      </c>
      <c r="D16" s="8">
        <v>32</v>
      </c>
      <c r="E16" s="8">
        <v>3.7</v>
      </c>
      <c r="F16" s="8">
        <v>0.3</v>
      </c>
      <c r="G16" s="8">
        <v>92.3</v>
      </c>
      <c r="H16" s="8">
        <v>79.8</v>
      </c>
      <c r="I16" s="8">
        <v>46</v>
      </c>
      <c r="J16" s="8">
        <v>106</v>
      </c>
      <c r="M16" s="8">
        <v>9239</v>
      </c>
      <c r="N16" s="8">
        <v>5.2</v>
      </c>
      <c r="O16" s="8">
        <v>93</v>
      </c>
      <c r="P16" s="8">
        <v>91</v>
      </c>
      <c r="Q16" s="8">
        <v>89</v>
      </c>
    </row>
    <row r="17" spans="1:17" ht="16.5" thickBot="1" x14ac:dyDescent="0.3">
      <c r="A17" s="7" t="s">
        <v>55</v>
      </c>
      <c r="B17" s="8">
        <v>4.8</v>
      </c>
      <c r="C17" s="8">
        <v>0.5</v>
      </c>
      <c r="D17" s="8">
        <v>81</v>
      </c>
      <c r="E17" s="8">
        <v>18.7</v>
      </c>
      <c r="F17" s="8">
        <v>0.5</v>
      </c>
      <c r="G17" s="8">
        <v>89.8</v>
      </c>
      <c r="H17" s="8">
        <v>101</v>
      </c>
      <c r="I17" s="8">
        <v>50</v>
      </c>
      <c r="J17" s="8">
        <v>106</v>
      </c>
      <c r="M17" s="8">
        <v>2448</v>
      </c>
      <c r="N17" s="8">
        <v>4.2</v>
      </c>
      <c r="O17" s="8">
        <v>102</v>
      </c>
      <c r="P17" s="8">
        <v>105</v>
      </c>
      <c r="Q17" s="8">
        <v>103</v>
      </c>
    </row>
    <row r="18" spans="1:17" ht="16.5" thickBot="1" x14ac:dyDescent="0.3">
      <c r="A18" s="7" t="s">
        <v>56</v>
      </c>
      <c r="B18" s="8">
        <v>4.7</v>
      </c>
      <c r="C18" s="8">
        <v>4</v>
      </c>
      <c r="D18" s="8">
        <v>73</v>
      </c>
      <c r="E18" s="8">
        <v>1.3</v>
      </c>
      <c r="F18" s="8">
        <v>3.4</v>
      </c>
      <c r="G18" s="8">
        <v>90.5</v>
      </c>
      <c r="H18" s="8">
        <v>84.9</v>
      </c>
      <c r="I18" s="8">
        <v>45</v>
      </c>
      <c r="J18" s="8">
        <v>105</v>
      </c>
      <c r="M18" s="8">
        <v>25692</v>
      </c>
      <c r="N18" s="8">
        <v>6.7</v>
      </c>
      <c r="O18" s="8">
        <v>103</v>
      </c>
      <c r="P18" s="8">
        <v>102</v>
      </c>
      <c r="Q18" s="8">
        <v>104</v>
      </c>
    </row>
    <row r="19" spans="1:17" ht="16.5" thickBot="1" x14ac:dyDescent="0.3">
      <c r="A19" s="7" t="s">
        <v>57</v>
      </c>
      <c r="B19" s="8">
        <v>4.2</v>
      </c>
      <c r="C19" s="8">
        <v>1</v>
      </c>
      <c r="D19" s="8">
        <v>84</v>
      </c>
      <c r="E19" s="8">
        <v>43.2</v>
      </c>
      <c r="F19" s="8">
        <v>1</v>
      </c>
      <c r="G19" s="8">
        <v>90.7</v>
      </c>
      <c r="H19" s="8">
        <v>406.5</v>
      </c>
      <c r="I19" s="8">
        <v>53</v>
      </c>
      <c r="J19" s="8">
        <v>109</v>
      </c>
      <c r="M19" s="8">
        <v>4546</v>
      </c>
      <c r="N19" s="8">
        <v>6.4</v>
      </c>
      <c r="O19" s="8">
        <v>103</v>
      </c>
      <c r="P19" s="8">
        <v>100</v>
      </c>
      <c r="Q19" s="8">
        <v>106</v>
      </c>
    </row>
    <row r="20" spans="1:17" ht="20.25" customHeight="1" thickBot="1" x14ac:dyDescent="0.3">
      <c r="A20" s="7" t="s">
        <v>58</v>
      </c>
      <c r="B20" s="8">
        <v>2.6</v>
      </c>
      <c r="C20" s="8">
        <v>0.1</v>
      </c>
      <c r="D20" s="8">
        <v>46</v>
      </c>
      <c r="E20" s="8">
        <v>72.7</v>
      </c>
      <c r="F20" s="8">
        <v>0.1</v>
      </c>
      <c r="G20" s="8">
        <v>87.3</v>
      </c>
      <c r="H20" s="8">
        <v>94.5</v>
      </c>
      <c r="I20" s="8">
        <v>50</v>
      </c>
      <c r="J20" s="8">
        <v>121</v>
      </c>
      <c r="M20" s="8">
        <v>571</v>
      </c>
      <c r="N20" s="8">
        <v>3.5</v>
      </c>
      <c r="O20" s="8" t="s">
        <v>39</v>
      </c>
      <c r="P20" s="8" t="s">
        <v>39</v>
      </c>
      <c r="Q20" s="8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1</vt:i4>
      </vt:variant>
    </vt:vector>
  </HeadingPairs>
  <TitlesOfParts>
    <vt:vector size="9" baseType="lpstr">
      <vt:lpstr>Лист2</vt:lpstr>
      <vt:lpstr>Лист3</vt:lpstr>
      <vt:lpstr>Лист1</vt:lpstr>
      <vt:lpstr>Лист5</vt:lpstr>
      <vt:lpstr>Лист6</vt:lpstr>
      <vt:lpstr>Лист7</vt:lpstr>
      <vt:lpstr>Лист8</vt:lpstr>
      <vt:lpstr>Лист4</vt:lpstr>
      <vt:lpstr>Лист4!Область_печати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2015-12-02T17:59:13Z</dcterms:modified>
</cp:coreProperties>
</file>